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Desktop\ประกัน 1-2560\"/>
    </mc:Choice>
  </mc:AlternateContent>
  <bookViews>
    <workbookView xWindow="0" yWindow="0" windowWidth="24000" windowHeight="9495" activeTab="1"/>
  </bookViews>
  <sheets>
    <sheet name="2-2559" sheetId="30" r:id="rId1"/>
    <sheet name="1-2560" sheetId="31" r:id="rId2"/>
  </sheets>
  <definedNames>
    <definedName name="_xlnm.Print_Area" localSheetId="1">'1-2560'!$A$1:$L$287</definedName>
    <definedName name="_xlnm.Print_Area" localSheetId="0">'2-2559'!$A$1:$K$267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8" i="31" l="1"/>
  <c r="L269" i="31"/>
  <c r="L270" i="31"/>
  <c r="L271" i="31"/>
  <c r="L272" i="31"/>
  <c r="L268" i="31"/>
  <c r="L267" i="31"/>
  <c r="L266" i="31"/>
  <c r="L265" i="31"/>
  <c r="L243" i="31"/>
  <c r="L240" i="31"/>
  <c r="L241" i="31"/>
  <c r="L242" i="31"/>
  <c r="L239" i="31"/>
  <c r="L225" i="31"/>
  <c r="L226" i="31"/>
  <c r="L227" i="31"/>
  <c r="L224" i="31"/>
  <c r="L223" i="31"/>
  <c r="L211" i="31"/>
  <c r="L212" i="31"/>
  <c r="L213" i="31"/>
  <c r="L214" i="31"/>
  <c r="L210" i="31"/>
  <c r="L191" i="31"/>
  <c r="L182" i="31"/>
  <c r="L183" i="31"/>
  <c r="L184" i="31"/>
  <c r="L185" i="31"/>
  <c r="L181" i="31"/>
  <c r="L180" i="31"/>
  <c r="L179" i="31"/>
  <c r="L178" i="31"/>
  <c r="L154" i="31"/>
  <c r="L155" i="31"/>
  <c r="L156" i="31"/>
  <c r="L153" i="31"/>
  <c r="L137" i="31"/>
  <c r="L140" i="31"/>
  <c r="L139" i="31"/>
  <c r="L138" i="31"/>
  <c r="L127" i="31"/>
  <c r="L126" i="31"/>
  <c r="L125" i="31"/>
  <c r="L124" i="31"/>
  <c r="L104" i="31"/>
  <c r="L93" i="31"/>
  <c r="L92" i="31"/>
  <c r="L91" i="31"/>
  <c r="L68" i="31"/>
  <c r="L69" i="31"/>
  <c r="L67" i="31"/>
  <c r="L66" i="31"/>
  <c r="L41" i="31" l="1"/>
  <c r="L40" i="31"/>
  <c r="L39" i="31"/>
  <c r="L38" i="31"/>
  <c r="L37" i="31"/>
  <c r="L36" i="31"/>
  <c r="L35" i="31"/>
  <c r="L34" i="31"/>
  <c r="L13" i="31"/>
  <c r="L14" i="31"/>
  <c r="L12" i="31"/>
  <c r="L11" i="31"/>
  <c r="K11" i="30"/>
  <c r="H15" i="31" l="1"/>
  <c r="I15" i="31"/>
  <c r="J15" i="31"/>
  <c r="K15" i="31"/>
  <c r="G15" i="31"/>
  <c r="C42" i="31"/>
  <c r="D42" i="31"/>
  <c r="E42" i="31"/>
  <c r="F42" i="31"/>
  <c r="G42" i="31"/>
  <c r="H42" i="31"/>
  <c r="I42" i="31"/>
  <c r="J42" i="31"/>
  <c r="K42" i="31"/>
  <c r="H55" i="31"/>
  <c r="I55" i="31"/>
  <c r="J55" i="31"/>
  <c r="K55" i="31"/>
  <c r="G55" i="31"/>
  <c r="K70" i="31"/>
  <c r="H70" i="31"/>
  <c r="I70" i="31"/>
  <c r="J70" i="31"/>
  <c r="G70" i="31"/>
  <c r="C99" i="31"/>
  <c r="D99" i="31"/>
  <c r="E99" i="31"/>
  <c r="F99" i="31"/>
  <c r="G99" i="31"/>
  <c r="H99" i="31"/>
  <c r="J99" i="31"/>
  <c r="K99" i="31"/>
  <c r="H112" i="31"/>
  <c r="I112" i="31"/>
  <c r="J112" i="31"/>
  <c r="K112" i="31"/>
  <c r="G112" i="31"/>
  <c r="H128" i="31"/>
  <c r="I128" i="31"/>
  <c r="J128" i="31"/>
  <c r="K128" i="31"/>
  <c r="G128" i="31"/>
  <c r="H157" i="31"/>
  <c r="I157" i="31"/>
  <c r="J157" i="31"/>
  <c r="K157" i="31"/>
  <c r="G157" i="31"/>
  <c r="C186" i="31"/>
  <c r="D186" i="31"/>
  <c r="E186" i="31"/>
  <c r="F186" i="31"/>
  <c r="J186" i="31"/>
  <c r="K186" i="31"/>
  <c r="H199" i="31"/>
  <c r="I199" i="31"/>
  <c r="J199" i="31"/>
  <c r="K199" i="31"/>
  <c r="G199" i="31"/>
  <c r="G215" i="31"/>
  <c r="H215" i="31"/>
  <c r="I215" i="31"/>
  <c r="J215" i="31"/>
  <c r="K215" i="31"/>
  <c r="F215" i="31"/>
  <c r="G244" i="31"/>
  <c r="H244" i="31"/>
  <c r="J244" i="31"/>
  <c r="K244" i="31"/>
  <c r="F244" i="31"/>
  <c r="K273" i="31"/>
  <c r="J273" i="31"/>
  <c r="D273" i="31"/>
  <c r="E273" i="31"/>
  <c r="F273" i="31"/>
  <c r="C273" i="31"/>
  <c r="K286" i="31"/>
  <c r="H286" i="31"/>
  <c r="I286" i="31"/>
  <c r="J286" i="31"/>
  <c r="G286" i="31"/>
  <c r="B170" i="31"/>
  <c r="B157" i="31"/>
  <c r="B141" i="31"/>
  <c r="B128" i="31"/>
  <c r="B83" i="31"/>
  <c r="B70" i="31"/>
  <c r="B55" i="31"/>
  <c r="B42" i="31"/>
  <c r="L285" i="31"/>
  <c r="I272" i="31"/>
  <c r="L256" i="31"/>
  <c r="I243" i="31"/>
  <c r="L49" i="31"/>
  <c r="L82" i="31"/>
  <c r="L81" i="31"/>
  <c r="L284" i="31" l="1"/>
  <c r="B283" i="31"/>
  <c r="L283" i="31" s="1"/>
  <c r="L282" i="31"/>
  <c r="B282" i="31"/>
  <c r="B281" i="31"/>
  <c r="L281" i="31" s="1"/>
  <c r="B280" i="31"/>
  <c r="L280" i="31" s="1"/>
  <c r="B279" i="31"/>
  <c r="B278" i="31"/>
  <c r="I271" i="31"/>
  <c r="B270" i="31"/>
  <c r="I270" i="31" s="1"/>
  <c r="B269" i="31"/>
  <c r="B268" i="31"/>
  <c r="B267" i="31"/>
  <c r="I267" i="31" s="1"/>
  <c r="B266" i="31"/>
  <c r="B273" i="31" s="1"/>
  <c r="G265" i="31"/>
  <c r="G273" i="31" s="1"/>
  <c r="L255" i="31"/>
  <c r="L254" i="31"/>
  <c r="B253" i="31"/>
  <c r="L253" i="31" s="1"/>
  <c r="B252" i="31"/>
  <c r="B257" i="31" s="1"/>
  <c r="I242" i="31"/>
  <c r="I241" i="31"/>
  <c r="B240" i="31"/>
  <c r="I240" i="31" s="1"/>
  <c r="B239" i="31"/>
  <c r="B244" i="31" s="1"/>
  <c r="B225" i="31"/>
  <c r="B224" i="31"/>
  <c r="B223" i="31"/>
  <c r="B228" i="31" s="1"/>
  <c r="B212" i="31"/>
  <c r="B211" i="31"/>
  <c r="B210" i="31"/>
  <c r="B197" i="31"/>
  <c r="B196" i="31"/>
  <c r="B195" i="31"/>
  <c r="B194" i="31"/>
  <c r="B193" i="31"/>
  <c r="L193" i="31" s="1"/>
  <c r="B192" i="31"/>
  <c r="L192" i="31" s="1"/>
  <c r="B191" i="31"/>
  <c r="I184" i="31"/>
  <c r="B184" i="31"/>
  <c r="B183" i="31"/>
  <c r="I183" i="31" s="1"/>
  <c r="B182" i="31"/>
  <c r="I182" i="31" s="1"/>
  <c r="B181" i="31"/>
  <c r="I181" i="31" s="1"/>
  <c r="B180" i="31"/>
  <c r="I180" i="31" s="1"/>
  <c r="I186" i="31" s="1"/>
  <c r="H179" i="31"/>
  <c r="H186" i="31" s="1"/>
  <c r="B179" i="31"/>
  <c r="B178" i="31"/>
  <c r="B106" i="31"/>
  <c r="L106" i="31" s="1"/>
  <c r="L105" i="31"/>
  <c r="B105" i="31"/>
  <c r="B104" i="31"/>
  <c r="B93" i="31"/>
  <c r="B92" i="31"/>
  <c r="B91" i="31"/>
  <c r="L80" i="31"/>
  <c r="L79" i="31"/>
  <c r="L48" i="31"/>
  <c r="L47" i="31"/>
  <c r="I40" i="31"/>
  <c r="I39" i="31"/>
  <c r="I38" i="31"/>
  <c r="I37" i="31"/>
  <c r="I36" i="31"/>
  <c r="H35" i="31"/>
  <c r="G34" i="31"/>
  <c r="B26" i="31"/>
  <c r="B25" i="31"/>
  <c r="B13" i="31"/>
  <c r="B12" i="31"/>
  <c r="B15" i="31" l="1"/>
  <c r="B99" i="31"/>
  <c r="G178" i="31"/>
  <c r="G186" i="31" s="1"/>
  <c r="B186" i="31"/>
  <c r="B28" i="31"/>
  <c r="H266" i="31"/>
  <c r="H273" i="31" s="1"/>
  <c r="B286" i="31"/>
  <c r="B199" i="31"/>
  <c r="B112" i="31"/>
  <c r="B215" i="31"/>
  <c r="I239" i="31"/>
  <c r="I244" i="31" s="1"/>
  <c r="I269" i="31"/>
  <c r="L279" i="31"/>
  <c r="I93" i="31"/>
  <c r="I99" i="31" s="1"/>
  <c r="L252" i="31"/>
  <c r="I268" i="31"/>
  <c r="I273" i="31" s="1"/>
  <c r="I253" i="30"/>
  <c r="G247" i="30"/>
  <c r="I225" i="30"/>
  <c r="I226" i="30"/>
  <c r="I35" i="30"/>
  <c r="K35" i="30" s="1"/>
  <c r="I36" i="30"/>
  <c r="K36" i="30" s="1"/>
  <c r="I37" i="30"/>
  <c r="K37" i="30" s="1"/>
  <c r="I38" i="30"/>
  <c r="K38" i="30" s="1"/>
  <c r="I34" i="30"/>
  <c r="K34" i="30" s="1"/>
  <c r="H33" i="30"/>
  <c r="K33" i="30" s="1"/>
  <c r="G32" i="30"/>
  <c r="K32" i="30" s="1"/>
  <c r="K62" i="30" l="1"/>
  <c r="K46" i="30"/>
  <c r="J266" i="30" l="1"/>
  <c r="H266" i="30"/>
  <c r="I266" i="30"/>
  <c r="G266" i="30"/>
  <c r="K265" i="30"/>
  <c r="K237" i="30"/>
  <c r="K238" i="30"/>
  <c r="K211" i="30"/>
  <c r="J185" i="30"/>
  <c r="K155" i="30"/>
  <c r="K156" i="30"/>
  <c r="K157" i="30"/>
  <c r="K128" i="30"/>
  <c r="K129" i="30"/>
  <c r="K130" i="30"/>
  <c r="J104" i="30"/>
  <c r="K74" i="30"/>
  <c r="K75" i="30"/>
  <c r="K76" i="30"/>
  <c r="J51" i="30"/>
  <c r="K45" i="30"/>
  <c r="K47" i="30"/>
  <c r="K48" i="30"/>
  <c r="K49" i="30"/>
  <c r="K50" i="30"/>
  <c r="K23" i="30"/>
  <c r="K44" i="30"/>
  <c r="K253" i="30"/>
  <c r="K247" i="30"/>
  <c r="K225" i="30"/>
  <c r="K226" i="30"/>
  <c r="K199" i="30"/>
  <c r="K143" i="30"/>
  <c r="K144" i="30"/>
  <c r="K145" i="30"/>
  <c r="K116" i="30"/>
  <c r="K117" i="30"/>
  <c r="K118" i="30"/>
  <c r="K63" i="30"/>
  <c r="K64" i="30"/>
  <c r="D254" i="30"/>
  <c r="E254" i="30"/>
  <c r="F254" i="30"/>
  <c r="G254" i="30"/>
  <c r="J254" i="30"/>
  <c r="C254" i="30"/>
  <c r="G227" i="30"/>
  <c r="H227" i="30"/>
  <c r="J227" i="30"/>
  <c r="F227" i="30"/>
  <c r="G200" i="30"/>
  <c r="H200" i="30"/>
  <c r="I200" i="30"/>
  <c r="J200" i="30"/>
  <c r="F200" i="30"/>
  <c r="H185" i="30"/>
  <c r="I185" i="30"/>
  <c r="G185" i="30"/>
  <c r="D173" i="30"/>
  <c r="E173" i="30"/>
  <c r="F173" i="30"/>
  <c r="J173" i="30"/>
  <c r="C173" i="30"/>
  <c r="H146" i="30"/>
  <c r="I146" i="30"/>
  <c r="J146" i="30"/>
  <c r="G146" i="30"/>
  <c r="H119" i="30"/>
  <c r="I119" i="30"/>
  <c r="J119" i="30"/>
  <c r="G119" i="30"/>
  <c r="H104" i="30"/>
  <c r="I104" i="30"/>
  <c r="G104" i="30"/>
  <c r="D92" i="30"/>
  <c r="E92" i="30"/>
  <c r="F92" i="30"/>
  <c r="G92" i="30"/>
  <c r="H92" i="30"/>
  <c r="J92" i="30"/>
  <c r="C92" i="30"/>
  <c r="H65" i="30"/>
  <c r="I65" i="30"/>
  <c r="J65" i="30"/>
  <c r="G65" i="30"/>
  <c r="I51" i="30"/>
  <c r="H51" i="30"/>
  <c r="G51" i="30"/>
  <c r="D39" i="30"/>
  <c r="E39" i="30"/>
  <c r="F39" i="30"/>
  <c r="G39" i="30"/>
  <c r="H39" i="30"/>
  <c r="I39" i="30"/>
  <c r="J39" i="30"/>
  <c r="C39" i="30"/>
  <c r="H14" i="30"/>
  <c r="I14" i="30"/>
  <c r="J14" i="30"/>
  <c r="G14" i="30"/>
  <c r="B264" i="30" l="1"/>
  <c r="K264" i="30" s="1"/>
  <c r="B263" i="30"/>
  <c r="K263" i="30" s="1"/>
  <c r="B262" i="30"/>
  <c r="K262" i="30" s="1"/>
  <c r="B261" i="30"/>
  <c r="K261" i="30" s="1"/>
  <c r="B260" i="30"/>
  <c r="K260" i="30" s="1"/>
  <c r="B259" i="30"/>
  <c r="K259" i="30" s="1"/>
  <c r="B236" i="30"/>
  <c r="K236" i="30" s="1"/>
  <c r="B235" i="30"/>
  <c r="K235" i="30" s="1"/>
  <c r="B210" i="30"/>
  <c r="K210" i="30" s="1"/>
  <c r="B209" i="30"/>
  <c r="K209" i="30" s="1"/>
  <c r="B208" i="30"/>
  <c r="K208" i="30" s="1"/>
  <c r="B184" i="30"/>
  <c r="K184" i="30" s="1"/>
  <c r="B183" i="30"/>
  <c r="K183" i="30" s="1"/>
  <c r="B182" i="30"/>
  <c r="K182" i="30" s="1"/>
  <c r="B181" i="30"/>
  <c r="K181" i="30" s="1"/>
  <c r="B180" i="30"/>
  <c r="K180" i="30" s="1"/>
  <c r="B179" i="30"/>
  <c r="K179" i="30" s="1"/>
  <c r="B178" i="30"/>
  <c r="K178" i="30" s="1"/>
  <c r="B158" i="30"/>
  <c r="K158" i="30" s="1"/>
  <c r="B131" i="30"/>
  <c r="K131" i="30" s="1"/>
  <c r="B99" i="30"/>
  <c r="K99" i="30" s="1"/>
  <c r="B98" i="30"/>
  <c r="K98" i="30" s="1"/>
  <c r="B97" i="30"/>
  <c r="K97" i="30" s="1"/>
  <c r="B77" i="30"/>
  <c r="K77" i="30" s="1"/>
  <c r="B51" i="30"/>
  <c r="K51" i="30" s="1"/>
  <c r="B25" i="30"/>
  <c r="K25" i="30" s="1"/>
  <c r="B24" i="30"/>
  <c r="K24" i="30" s="1"/>
  <c r="B212" i="30" l="1"/>
  <c r="K212" i="30" s="1"/>
  <c r="B239" i="30"/>
  <c r="K239" i="30" s="1"/>
  <c r="B185" i="30"/>
  <c r="B104" i="30"/>
  <c r="B266" i="30"/>
  <c r="K266" i="30" s="1"/>
  <c r="B26" i="30"/>
  <c r="K26" i="30" s="1"/>
  <c r="B252" i="30" l="1"/>
  <c r="B251" i="30"/>
  <c r="B250" i="30"/>
  <c r="B249" i="30"/>
  <c r="B248" i="30"/>
  <c r="B224" i="30"/>
  <c r="B223" i="30"/>
  <c r="B198" i="30"/>
  <c r="K198" i="30" s="1"/>
  <c r="B197" i="30"/>
  <c r="K197" i="30" s="1"/>
  <c r="B196" i="30"/>
  <c r="K196" i="30" s="1"/>
  <c r="B172" i="30"/>
  <c r="I172" i="30" s="1"/>
  <c r="K172" i="30" s="1"/>
  <c r="B171" i="30"/>
  <c r="I171" i="30" s="1"/>
  <c r="K171" i="30" s="1"/>
  <c r="B170" i="30"/>
  <c r="I170" i="30" s="1"/>
  <c r="K170" i="30" s="1"/>
  <c r="B169" i="30"/>
  <c r="I169" i="30" s="1"/>
  <c r="K169" i="30" s="1"/>
  <c r="B168" i="30"/>
  <c r="I168" i="30" s="1"/>
  <c r="B167" i="30"/>
  <c r="H167" i="30" s="1"/>
  <c r="B166" i="30"/>
  <c r="G166" i="30" s="1"/>
  <c r="K167" i="30" l="1"/>
  <c r="H173" i="30"/>
  <c r="K249" i="30"/>
  <c r="I249" i="30"/>
  <c r="K168" i="30"/>
  <c r="I173" i="30"/>
  <c r="K223" i="30"/>
  <c r="I223" i="30"/>
  <c r="K250" i="30"/>
  <c r="I250" i="30"/>
  <c r="K224" i="30"/>
  <c r="I224" i="30"/>
  <c r="K251" i="30"/>
  <c r="I251" i="30"/>
  <c r="K166" i="30"/>
  <c r="G173" i="30"/>
  <c r="K248" i="30"/>
  <c r="H248" i="30"/>
  <c r="H254" i="30" s="1"/>
  <c r="K252" i="30"/>
  <c r="I252" i="30"/>
  <c r="B87" i="30"/>
  <c r="B86" i="30"/>
  <c r="K86" i="30" s="1"/>
  <c r="B85" i="30"/>
  <c r="B13" i="30"/>
  <c r="K13" i="30" s="1"/>
  <c r="B12" i="30"/>
  <c r="K12" i="30" s="1"/>
  <c r="I227" i="30" l="1"/>
  <c r="I254" i="30"/>
  <c r="K85" i="30"/>
  <c r="B92" i="30"/>
  <c r="K87" i="30"/>
  <c r="I87" i="30"/>
  <c r="I92" i="30" s="1"/>
  <c r="B254" i="30"/>
  <c r="K254" i="30" s="1"/>
  <c r="B227" i="30"/>
  <c r="K227" i="30" s="1"/>
  <c r="B200" i="30"/>
  <c r="K200" i="30" s="1"/>
  <c r="B173" i="30"/>
  <c r="B146" i="30"/>
  <c r="K146" i="30" s="1"/>
  <c r="B119" i="30"/>
  <c r="K119" i="30" s="1"/>
  <c r="B65" i="30"/>
  <c r="K65" i="30" s="1"/>
  <c r="B39" i="30"/>
  <c r="B14" i="30" l="1"/>
</calcChain>
</file>

<file path=xl/sharedStrings.xml><?xml version="1.0" encoding="utf-8"?>
<sst xmlns="http://schemas.openxmlformats.org/spreadsheetml/2006/main" count="306" uniqueCount="27">
  <si>
    <t>รวม</t>
  </si>
  <si>
    <t>คณะครุศาสตร์</t>
  </si>
  <si>
    <t>จำนวนรับเข้า</t>
  </si>
  <si>
    <t>หลักสูตรครุศาสตรบัณฑิต   สาขาวิชาภาษาอังกฤษ</t>
  </si>
  <si>
    <t>หลักสูตรครุศาสตรบัณฑิต   สาขาวิชาคณิตศาสตร์</t>
  </si>
  <si>
    <t>หลักสูตรครุศาสตรบัณฑิต   สาขาวิชาวิทยาศาสตร์</t>
  </si>
  <si>
    <t>หลักสูตรครุศาสตรบัณฑิต   สาขาวิชาการศึกษาปฐมวัย</t>
  </si>
  <si>
    <t>หลักสูตรครุศาสตรบัณฑิต   สาขาวิชาเคมีและวิทยาศาสตร์ทั่วไป</t>
  </si>
  <si>
    <t>หลักสูตรครุศาสตรบัณฑิต   สาขาวิชาภาษาไทย</t>
  </si>
  <si>
    <t>หลักสูตรครุศาสตรบัณฑิต   สาขาวิชาภาษาจีน</t>
  </si>
  <si>
    <t>หลักสูตรครุศาสตรบัณฑิต   สาขาวิชาวิทยาศาสตร์ทั่วไป (หลักสูตรภาษาอังกฤษ)</t>
  </si>
  <si>
    <t>หลักสูตรครุศาสตรบัณฑิต   สาขาวิชาคณิตศาสตร์ (หลักสูตรภาษาอังกฤษ)</t>
  </si>
  <si>
    <t>หลักสูตรครุศาสตรบัณฑิต   สาขาวิชาชีววิทยาและวิทยาศาสตร์ทั่วไป</t>
  </si>
  <si>
    <t>ปีการศึกษาที่รับเข้า</t>
  </si>
  <si>
    <t>จำนวนนักศึกษาที่ลาออกและคัดชื่อออกสะสมจนถึงสิ้นปีการศึกษา 2559</t>
  </si>
  <si>
    <t>จำนวนนักศึกษาคงอยู่ในแต่ละชั้นปี</t>
  </si>
  <si>
    <t>จำนวนนักศึกษาคงอยู่</t>
  </si>
  <si>
    <t>จำนวนผู้สำเร็จการศึกษา</t>
  </si>
  <si>
    <t>จำนวนนักศึกษาที่สำเร็จการศึกษา</t>
  </si>
  <si>
    <t>จำนวนผู้สำเร็จการศึกษาตามแผนการศึกษา</t>
  </si>
  <si>
    <t>สํานักส่งเสริมวิชาการและงานทะเบียน ข้อมูล ณ วันที่ 16 มิถุนายน 2560</t>
  </si>
  <si>
    <t>อัตราการสำเร็จการศึกษาตามแผน</t>
  </si>
  <si>
    <t>อัตราการคงอยู่ของนักศึกษาจนถึงสิ้นปีการศึกษา 2559</t>
  </si>
  <si>
    <t>รายงานจำนวนนักศึกษา อัตราการคงอยู่ของนักศึกษาจนถึงสิ้นปีการศึกษา 2559 และอัตราการสำเร็จการศึกษาย้อนหลัง 5 ปีระดับปริญญาตรี</t>
  </si>
  <si>
    <t>จำนวนนักศึกษาที่ลาออกและคัดชื่อออกสะสมจนถึงสิ้นปีการศึกษา 2560</t>
  </si>
  <si>
    <t>อัตราการคงอยู่ของนักศึกษาจนถึงสิ้นปีการศึกษา 2560</t>
  </si>
  <si>
    <t>สํานักส่งเสริมวิชาการและงานทะเบียน ข้อมูล ณ วันที่ 22 มกราคม 2561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</si>
</sst>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Tahoma"/>
      <family val="2"/>
      <charset val="222"/>
      <scheme val="minor"/>
    </font>
    <font>
      <b/>
      <sz val="18"/>
      <color indexed="8"/>
      <name val="TH SarabunPSK"/>
      <family val="2"/>
    </font>
    <font>
      <b/>
      <sz val="20"/>
      <color indexed="8"/>
      <name val="TH SarabunPSK"/>
      <family val="2"/>
    </font>
    <font>
      <b/>
      <sz val="16"/>
      <color theme="1"/>
      <name val="TH SarabunPSK"/>
      <family val="2"/>
    </font>
    <font>
      <b/>
      <sz val="20"/>
      <color theme="1"/>
      <name val="TH SarabunPSK"/>
      <family val="2"/>
    </font>
    <font>
      <b/>
      <sz val="17"/>
      <color indexed="8"/>
      <name val="TH SarabunPSK"/>
      <family val="2"/>
    </font>
    <font>
      <b/>
      <sz val="17"/>
      <color theme="1"/>
      <name val="TH SarabunPSK"/>
      <family val="2"/>
    </font>
    <font>
      <sz val="16"/>
      <color theme="1"/>
      <name val="TH SarabunPSK"/>
      <family val="2"/>
    </font>
    <font>
      <b/>
      <sz val="18"/>
      <color theme="8"/>
      <name val="TH SarabunPSK"/>
      <family val="2"/>
    </font>
    <font>
      <b/>
      <sz val="16"/>
      <color theme="8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2" fontId="3" fillId="0" borderId="1" xfId="0" applyNumberFormat="1" applyFont="1" applyBorder="1" applyAlignment="1">
      <alignment horizontal="center" vertical="center"/>
    </xf>
    <xf numFmtId="2" fontId="3" fillId="3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right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4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1" fontId="5" fillId="2" borderId="9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1" fontId="5" fillId="3" borderId="9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K267"/>
  <sheetViews>
    <sheetView view="pageBreakPreview" zoomScaleNormal="100" zoomScaleSheetLayoutView="100" workbookViewId="0">
      <selection activeCell="K12" sqref="K12"/>
    </sheetView>
  </sheetViews>
  <sheetFormatPr defaultRowHeight="21" x14ac:dyDescent="0.35"/>
  <cols>
    <col min="1" max="1" width="13.875" style="14" customWidth="1"/>
    <col min="2" max="2" width="13.875" style="1" customWidth="1"/>
    <col min="3" max="9" width="9.625" style="1" customWidth="1"/>
    <col min="10" max="10" width="22.625" style="2" customWidth="1"/>
    <col min="11" max="11" width="21.125" style="2" customWidth="1"/>
    <col min="12" max="16384" width="9" style="1"/>
  </cols>
  <sheetData>
    <row r="1" spans="1:11" s="22" customFormat="1" ht="27.75" customHeight="1" x14ac:dyDescent="0.2">
      <c r="A1" s="21" t="s">
        <v>23</v>
      </c>
      <c r="J1" s="2"/>
      <c r="K1" s="2"/>
    </row>
    <row r="2" spans="1:11" s="4" customFormat="1" ht="24.75" customHeight="1" x14ac:dyDescent="0.4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</row>
    <row r="3" spans="1:11" ht="23.25" x14ac:dyDescent="0.35">
      <c r="A3" s="47" t="s">
        <v>8</v>
      </c>
      <c r="B3" s="47"/>
      <c r="C3" s="47"/>
      <c r="D3" s="47"/>
      <c r="E3" s="47"/>
      <c r="F3" s="47"/>
      <c r="G3" s="47"/>
      <c r="H3" s="47"/>
      <c r="I3" s="47"/>
      <c r="J3" s="47"/>
      <c r="K3" s="47"/>
    </row>
    <row r="4" spans="1:11" ht="23.25" customHeight="1" x14ac:dyDescent="0.35">
      <c r="A4" s="9" t="s">
        <v>16</v>
      </c>
      <c r="B4" s="3"/>
      <c r="C4" s="3"/>
      <c r="D4" s="3"/>
      <c r="E4" s="3"/>
      <c r="F4" s="3"/>
      <c r="G4" s="3"/>
      <c r="H4" s="3"/>
      <c r="I4" s="3"/>
      <c r="J4" s="3"/>
      <c r="K4" s="10"/>
    </row>
    <row r="5" spans="1:11" ht="31.5" customHeight="1" x14ac:dyDescent="0.35">
      <c r="A5" s="48" t="s">
        <v>13</v>
      </c>
      <c r="B5" s="48" t="s">
        <v>2</v>
      </c>
      <c r="C5" s="45" t="s">
        <v>15</v>
      </c>
      <c r="D5" s="46"/>
      <c r="E5" s="46"/>
      <c r="F5" s="46"/>
      <c r="G5" s="46"/>
      <c r="H5" s="46"/>
      <c r="I5" s="46"/>
      <c r="J5" s="41" t="s">
        <v>14</v>
      </c>
      <c r="K5" s="43" t="s">
        <v>22</v>
      </c>
    </row>
    <row r="6" spans="1:11" ht="36" customHeight="1" x14ac:dyDescent="0.35">
      <c r="A6" s="49"/>
      <c r="B6" s="48"/>
      <c r="C6" s="31">
        <v>2553</v>
      </c>
      <c r="D6" s="31">
        <v>2554</v>
      </c>
      <c r="E6" s="32">
        <v>2555</v>
      </c>
      <c r="F6" s="32">
        <v>2556</v>
      </c>
      <c r="G6" s="32">
        <v>2557</v>
      </c>
      <c r="H6" s="32">
        <v>2558</v>
      </c>
      <c r="I6" s="32">
        <v>2559</v>
      </c>
      <c r="J6" s="42"/>
      <c r="K6" s="44"/>
    </row>
    <row r="7" spans="1:11" ht="19.5" customHeight="1" x14ac:dyDescent="0.35">
      <c r="A7" s="5">
        <v>2553</v>
      </c>
      <c r="B7" s="5"/>
      <c r="C7" s="5"/>
      <c r="D7" s="5"/>
      <c r="E7" s="6"/>
      <c r="F7" s="6"/>
      <c r="G7" s="6"/>
      <c r="H7" s="6"/>
      <c r="I7" s="6"/>
      <c r="J7" s="11"/>
      <c r="K7" s="17"/>
    </row>
    <row r="8" spans="1:11" ht="19.5" customHeight="1" x14ac:dyDescent="0.35">
      <c r="A8" s="5">
        <v>2554</v>
      </c>
      <c r="B8" s="5"/>
      <c r="C8" s="5"/>
      <c r="D8" s="5"/>
      <c r="E8" s="6"/>
      <c r="F8" s="6"/>
      <c r="G8" s="6"/>
      <c r="H8" s="6"/>
      <c r="I8" s="6"/>
      <c r="J8" s="11"/>
      <c r="K8" s="17"/>
    </row>
    <row r="9" spans="1:11" ht="19.5" customHeight="1" x14ac:dyDescent="0.35">
      <c r="A9" s="5">
        <v>2555</v>
      </c>
      <c r="B9" s="5"/>
      <c r="C9" s="5"/>
      <c r="D9" s="5"/>
      <c r="E9" s="6"/>
      <c r="F9" s="6"/>
      <c r="G9" s="6"/>
      <c r="H9" s="6"/>
      <c r="I9" s="6"/>
      <c r="J9" s="11"/>
      <c r="K9" s="17"/>
    </row>
    <row r="10" spans="1:11" ht="19.5" customHeight="1" x14ac:dyDescent="0.35">
      <c r="A10" s="5">
        <v>2556</v>
      </c>
      <c r="B10" s="5"/>
      <c r="C10" s="5"/>
      <c r="D10" s="5"/>
      <c r="E10" s="6"/>
      <c r="F10" s="6"/>
      <c r="G10" s="6"/>
      <c r="H10" s="6"/>
      <c r="I10" s="6"/>
      <c r="J10" s="11"/>
      <c r="K10" s="17"/>
    </row>
    <row r="11" spans="1:11" ht="19.5" customHeight="1" x14ac:dyDescent="0.35">
      <c r="A11" s="5">
        <v>2557</v>
      </c>
      <c r="B11" s="5">
        <v>64</v>
      </c>
      <c r="C11" s="5"/>
      <c r="D11" s="5"/>
      <c r="E11" s="6"/>
      <c r="F11" s="6"/>
      <c r="G11" s="6">
        <v>57</v>
      </c>
      <c r="H11" s="6">
        <v>53</v>
      </c>
      <c r="I11" s="23">
        <v>56</v>
      </c>
      <c r="J11" s="11">
        <v>10</v>
      </c>
      <c r="K11" s="17">
        <f>(B11-J11-(SUM(C23:I23)))*100/B11</f>
        <v>84.375</v>
      </c>
    </row>
    <row r="12" spans="1:11" ht="19.5" customHeight="1" x14ac:dyDescent="0.35">
      <c r="A12" s="5">
        <v>2558</v>
      </c>
      <c r="B12" s="5">
        <f>61</f>
        <v>61</v>
      </c>
      <c r="C12" s="5"/>
      <c r="D12" s="5"/>
      <c r="E12" s="6"/>
      <c r="F12" s="6"/>
      <c r="G12" s="6"/>
      <c r="H12" s="6">
        <v>55</v>
      </c>
      <c r="I12" s="23">
        <v>53</v>
      </c>
      <c r="J12" s="11">
        <v>8</v>
      </c>
      <c r="K12" s="17">
        <f>(B12-J12-(SUM(C24:I24)))*100/B12</f>
        <v>86.885245901639351</v>
      </c>
    </row>
    <row r="13" spans="1:11" ht="19.5" customHeight="1" x14ac:dyDescent="0.35">
      <c r="A13" s="5">
        <v>2559</v>
      </c>
      <c r="B13" s="5">
        <f>36+35</f>
        <v>71</v>
      </c>
      <c r="C13" s="5"/>
      <c r="D13" s="5"/>
      <c r="E13" s="6"/>
      <c r="F13" s="6"/>
      <c r="G13" s="6"/>
      <c r="H13" s="6"/>
      <c r="I13" s="23">
        <v>69</v>
      </c>
      <c r="J13" s="11">
        <v>2</v>
      </c>
      <c r="K13" s="17">
        <f>(B13-J13-(SUM(C25:I25)))*100/B13</f>
        <v>97.183098591549296</v>
      </c>
    </row>
    <row r="14" spans="1:11" ht="19.5" customHeight="1" x14ac:dyDescent="0.35">
      <c r="A14" s="7" t="s">
        <v>0</v>
      </c>
      <c r="B14" s="7">
        <f>SUM(B7:B13)</f>
        <v>196</v>
      </c>
      <c r="C14" s="7"/>
      <c r="D14" s="7"/>
      <c r="E14" s="7"/>
      <c r="F14" s="7"/>
      <c r="G14" s="7">
        <f>SUM(G7:G13)</f>
        <v>57</v>
      </c>
      <c r="H14" s="7">
        <f>SUM(H7:H13)</f>
        <v>108</v>
      </c>
      <c r="I14" s="7">
        <f>SUM(I7:I13)</f>
        <v>178</v>
      </c>
      <c r="J14" s="7">
        <f>SUM(J7:J13)</f>
        <v>20</v>
      </c>
      <c r="K14" s="24"/>
    </row>
    <row r="15" spans="1:11" s="13" customFormat="1" ht="9" customHeight="1" x14ac:dyDescent="0.3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</row>
    <row r="16" spans="1:11" ht="23.25" customHeight="1" x14ac:dyDescent="0.35">
      <c r="A16" s="9" t="s">
        <v>17</v>
      </c>
      <c r="B16" s="3"/>
      <c r="C16" s="3"/>
      <c r="D16" s="3"/>
      <c r="E16" s="3"/>
      <c r="F16" s="3"/>
      <c r="G16" s="3"/>
      <c r="H16" s="3"/>
      <c r="I16" s="3"/>
      <c r="J16" s="3"/>
      <c r="K16" s="15"/>
    </row>
    <row r="17" spans="1:11" ht="31.5" customHeight="1" x14ac:dyDescent="0.35">
      <c r="A17" s="35" t="s">
        <v>13</v>
      </c>
      <c r="B17" s="35" t="s">
        <v>2</v>
      </c>
      <c r="C17" s="50" t="s">
        <v>18</v>
      </c>
      <c r="D17" s="51"/>
      <c r="E17" s="51"/>
      <c r="F17" s="51"/>
      <c r="G17" s="51"/>
      <c r="H17" s="51"/>
      <c r="I17" s="51"/>
      <c r="J17" s="37" t="s">
        <v>19</v>
      </c>
      <c r="K17" s="39" t="s">
        <v>21</v>
      </c>
    </row>
    <row r="18" spans="1:11" ht="36" customHeight="1" x14ac:dyDescent="0.35">
      <c r="A18" s="36"/>
      <c r="B18" s="35"/>
      <c r="C18" s="29">
        <v>2553</v>
      </c>
      <c r="D18" s="29">
        <v>2554</v>
      </c>
      <c r="E18" s="30">
        <v>2555</v>
      </c>
      <c r="F18" s="30">
        <v>2556</v>
      </c>
      <c r="G18" s="30">
        <v>2557</v>
      </c>
      <c r="H18" s="30">
        <v>2558</v>
      </c>
      <c r="I18" s="30">
        <v>2559</v>
      </c>
      <c r="J18" s="38"/>
      <c r="K18" s="40"/>
    </row>
    <row r="19" spans="1:11" ht="19.5" customHeight="1" x14ac:dyDescent="0.35">
      <c r="A19" s="5">
        <v>2553</v>
      </c>
      <c r="B19" s="5"/>
      <c r="C19" s="5"/>
      <c r="D19" s="5"/>
      <c r="E19" s="6"/>
      <c r="F19" s="6"/>
      <c r="G19" s="6"/>
      <c r="H19" s="6"/>
      <c r="I19" s="6"/>
      <c r="J19" s="11"/>
      <c r="K19" s="17"/>
    </row>
    <row r="20" spans="1:11" ht="19.5" customHeight="1" x14ac:dyDescent="0.35">
      <c r="A20" s="5">
        <v>2554</v>
      </c>
      <c r="B20" s="5"/>
      <c r="C20" s="5"/>
      <c r="D20" s="5"/>
      <c r="E20" s="6"/>
      <c r="F20" s="6"/>
      <c r="G20" s="6"/>
      <c r="H20" s="6"/>
      <c r="I20" s="6"/>
      <c r="J20" s="11"/>
      <c r="K20" s="17"/>
    </row>
    <row r="21" spans="1:11" ht="19.5" customHeight="1" x14ac:dyDescent="0.35">
      <c r="A21" s="5">
        <v>2555</v>
      </c>
      <c r="B21" s="5"/>
      <c r="C21" s="5"/>
      <c r="D21" s="5"/>
      <c r="E21" s="6"/>
      <c r="F21" s="6"/>
      <c r="G21" s="6"/>
      <c r="H21" s="6"/>
      <c r="I21" s="6"/>
      <c r="J21" s="11"/>
      <c r="K21" s="17"/>
    </row>
    <row r="22" spans="1:11" ht="19.5" customHeight="1" x14ac:dyDescent="0.35">
      <c r="A22" s="5">
        <v>2556</v>
      </c>
      <c r="B22" s="5"/>
      <c r="C22" s="5"/>
      <c r="D22" s="5"/>
      <c r="E22" s="6"/>
      <c r="F22" s="6"/>
      <c r="G22" s="6"/>
      <c r="H22" s="6"/>
      <c r="I22" s="6"/>
      <c r="J22" s="11"/>
      <c r="K22" s="17"/>
    </row>
    <row r="23" spans="1:11" ht="19.5" customHeight="1" x14ac:dyDescent="0.35">
      <c r="A23" s="5">
        <v>2557</v>
      </c>
      <c r="B23" s="5">
        <v>64</v>
      </c>
      <c r="C23" s="5"/>
      <c r="D23" s="5"/>
      <c r="E23" s="6"/>
      <c r="F23" s="6"/>
      <c r="G23" s="6"/>
      <c r="H23" s="6"/>
      <c r="I23" s="6"/>
      <c r="J23" s="11"/>
      <c r="K23" s="17">
        <f>J23*100/B23</f>
        <v>0</v>
      </c>
    </row>
    <row r="24" spans="1:11" ht="19.5" customHeight="1" x14ac:dyDescent="0.35">
      <c r="A24" s="5">
        <v>2558</v>
      </c>
      <c r="B24" s="5">
        <f>61</f>
        <v>61</v>
      </c>
      <c r="C24" s="5"/>
      <c r="D24" s="5"/>
      <c r="E24" s="6"/>
      <c r="F24" s="6"/>
      <c r="G24" s="6"/>
      <c r="H24" s="6"/>
      <c r="I24" s="6"/>
      <c r="J24" s="11"/>
      <c r="K24" s="17">
        <f>J24*100/B24</f>
        <v>0</v>
      </c>
    </row>
    <row r="25" spans="1:11" ht="19.5" customHeight="1" x14ac:dyDescent="0.35">
      <c r="A25" s="5">
        <v>2559</v>
      </c>
      <c r="B25" s="5">
        <f>36+35</f>
        <v>71</v>
      </c>
      <c r="C25" s="5"/>
      <c r="D25" s="5"/>
      <c r="E25" s="6"/>
      <c r="F25" s="6"/>
      <c r="G25" s="6"/>
      <c r="H25" s="6"/>
      <c r="I25" s="6"/>
      <c r="J25" s="11"/>
      <c r="K25" s="17">
        <f>J25*100/B25</f>
        <v>0</v>
      </c>
    </row>
    <row r="26" spans="1:11" ht="19.5" customHeight="1" x14ac:dyDescent="0.35">
      <c r="A26" s="16" t="s">
        <v>0</v>
      </c>
      <c r="B26" s="16">
        <f>SUM(B19:B25)</f>
        <v>196</v>
      </c>
      <c r="C26" s="16"/>
      <c r="D26" s="16"/>
      <c r="E26" s="16"/>
      <c r="F26" s="16"/>
      <c r="G26" s="16"/>
      <c r="H26" s="16"/>
      <c r="I26" s="16"/>
      <c r="J26" s="16"/>
      <c r="K26" s="19">
        <f>J26*100/B26</f>
        <v>0</v>
      </c>
    </row>
    <row r="27" spans="1:11" s="13" customFormat="1" ht="12.75" customHeight="1" x14ac:dyDescent="0.3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</row>
    <row r="28" spans="1:11" s="4" customFormat="1" ht="22.5" customHeight="1" x14ac:dyDescent="0.4">
      <c r="A28" s="47" t="s">
        <v>3</v>
      </c>
      <c r="B28" s="47"/>
      <c r="C28" s="47"/>
      <c r="D28" s="47"/>
      <c r="E28" s="47"/>
      <c r="F28" s="47"/>
      <c r="G28" s="47"/>
      <c r="H28" s="47"/>
      <c r="I28" s="47"/>
      <c r="J28" s="47"/>
      <c r="K28" s="47"/>
    </row>
    <row r="29" spans="1:11" s="4" customFormat="1" ht="22.5" customHeight="1" x14ac:dyDescent="0.4">
      <c r="A29" s="9" t="s">
        <v>16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ht="24" customHeight="1" x14ac:dyDescent="0.35">
      <c r="A30" s="48" t="s">
        <v>13</v>
      </c>
      <c r="B30" s="48" t="s">
        <v>2</v>
      </c>
      <c r="C30" s="45" t="s">
        <v>15</v>
      </c>
      <c r="D30" s="46"/>
      <c r="E30" s="46"/>
      <c r="F30" s="46"/>
      <c r="G30" s="46"/>
      <c r="H30" s="46"/>
      <c r="I30" s="46"/>
      <c r="J30" s="41" t="s">
        <v>14</v>
      </c>
      <c r="K30" s="43" t="s">
        <v>22</v>
      </c>
    </row>
    <row r="31" spans="1:11" ht="41.1" customHeight="1" x14ac:dyDescent="0.35">
      <c r="A31" s="49"/>
      <c r="B31" s="48"/>
      <c r="C31" s="31">
        <v>2553</v>
      </c>
      <c r="D31" s="31">
        <v>2554</v>
      </c>
      <c r="E31" s="32">
        <v>2555</v>
      </c>
      <c r="F31" s="32">
        <v>2556</v>
      </c>
      <c r="G31" s="32">
        <v>2557</v>
      </c>
      <c r="H31" s="32">
        <v>2558</v>
      </c>
      <c r="I31" s="32">
        <v>2559</v>
      </c>
      <c r="J31" s="42"/>
      <c r="K31" s="44"/>
    </row>
    <row r="32" spans="1:11" ht="19.5" customHeight="1" x14ac:dyDescent="0.35">
      <c r="A32" s="5">
        <v>2553</v>
      </c>
      <c r="B32" s="5">
        <v>45</v>
      </c>
      <c r="C32" s="5">
        <v>42</v>
      </c>
      <c r="D32" s="5">
        <v>42</v>
      </c>
      <c r="E32" s="6">
        <v>42</v>
      </c>
      <c r="F32" s="6">
        <v>42</v>
      </c>
      <c r="G32" s="23">
        <f>B32-J32</f>
        <v>42</v>
      </c>
      <c r="H32" s="6">
        <v>1</v>
      </c>
      <c r="I32" s="6">
        <v>0</v>
      </c>
      <c r="J32" s="11">
        <v>3</v>
      </c>
      <c r="K32" s="17">
        <f>G32/B32*100</f>
        <v>93.333333333333329</v>
      </c>
    </row>
    <row r="33" spans="1:11" ht="19.5" customHeight="1" x14ac:dyDescent="0.35">
      <c r="A33" s="5">
        <v>2554</v>
      </c>
      <c r="B33" s="5">
        <v>133</v>
      </c>
      <c r="C33" s="5"/>
      <c r="D33" s="5">
        <v>123</v>
      </c>
      <c r="E33" s="6">
        <v>118</v>
      </c>
      <c r="F33" s="6">
        <v>116</v>
      </c>
      <c r="G33" s="6">
        <v>113</v>
      </c>
      <c r="H33" s="23">
        <f>B33-J33</f>
        <v>119</v>
      </c>
      <c r="I33" s="6">
        <v>3</v>
      </c>
      <c r="J33" s="11">
        <v>14</v>
      </c>
      <c r="K33" s="17">
        <f>H33/B33*100</f>
        <v>89.473684210526315</v>
      </c>
    </row>
    <row r="34" spans="1:11" ht="19.5" customHeight="1" x14ac:dyDescent="0.35">
      <c r="A34" s="5">
        <v>2555</v>
      </c>
      <c r="B34" s="5">
        <v>131</v>
      </c>
      <c r="C34" s="5"/>
      <c r="D34" s="5"/>
      <c r="E34" s="6">
        <v>123</v>
      </c>
      <c r="F34" s="6">
        <v>119</v>
      </c>
      <c r="G34" s="6">
        <v>115</v>
      </c>
      <c r="H34" s="6">
        <v>116</v>
      </c>
      <c r="I34" s="23">
        <f>B34-J34</f>
        <v>118</v>
      </c>
      <c r="J34" s="11">
        <v>13</v>
      </c>
      <c r="K34" s="17">
        <f>I34/B34*100</f>
        <v>90.07633587786259</v>
      </c>
    </row>
    <row r="35" spans="1:11" ht="19.5" customHeight="1" x14ac:dyDescent="0.35">
      <c r="A35" s="5">
        <v>2556</v>
      </c>
      <c r="B35" s="5">
        <v>136</v>
      </c>
      <c r="C35" s="5"/>
      <c r="D35" s="5"/>
      <c r="E35" s="6"/>
      <c r="F35" s="6">
        <v>115</v>
      </c>
      <c r="G35" s="6">
        <v>109</v>
      </c>
      <c r="H35" s="6">
        <v>109</v>
      </c>
      <c r="I35" s="23">
        <f>B35-J35</f>
        <v>115</v>
      </c>
      <c r="J35" s="11">
        <v>21</v>
      </c>
      <c r="K35" s="17">
        <f>I35/B35*100</f>
        <v>84.558823529411768</v>
      </c>
    </row>
    <row r="36" spans="1:11" ht="19.5" customHeight="1" x14ac:dyDescent="0.35">
      <c r="A36" s="5">
        <v>2557</v>
      </c>
      <c r="B36" s="5">
        <v>58</v>
      </c>
      <c r="C36" s="5"/>
      <c r="D36" s="5"/>
      <c r="E36" s="6"/>
      <c r="F36" s="6"/>
      <c r="G36" s="6">
        <v>51</v>
      </c>
      <c r="H36" s="6">
        <v>47</v>
      </c>
      <c r="I36" s="23">
        <f>B36-J36</f>
        <v>51</v>
      </c>
      <c r="J36" s="11">
        <v>7</v>
      </c>
      <c r="K36" s="17">
        <f>I36/B36*100</f>
        <v>87.931034482758619</v>
      </c>
    </row>
    <row r="37" spans="1:11" ht="19.5" customHeight="1" x14ac:dyDescent="0.35">
      <c r="A37" s="5">
        <v>2558</v>
      </c>
      <c r="B37" s="5">
        <v>62</v>
      </c>
      <c r="C37" s="5"/>
      <c r="D37" s="5"/>
      <c r="E37" s="6"/>
      <c r="F37" s="6"/>
      <c r="G37" s="6"/>
      <c r="H37" s="6">
        <v>48</v>
      </c>
      <c r="I37" s="23">
        <f>B37-J37</f>
        <v>49</v>
      </c>
      <c r="J37" s="11">
        <v>13</v>
      </c>
      <c r="K37" s="17">
        <f>I37/B37*100</f>
        <v>79.032258064516128</v>
      </c>
    </row>
    <row r="38" spans="1:11" ht="19.5" customHeight="1" x14ac:dyDescent="0.35">
      <c r="A38" s="5">
        <v>2559</v>
      </c>
      <c r="B38" s="5">
        <v>54</v>
      </c>
      <c r="C38" s="5"/>
      <c r="D38" s="5"/>
      <c r="E38" s="6"/>
      <c r="F38" s="6"/>
      <c r="G38" s="6"/>
      <c r="H38" s="6"/>
      <c r="I38" s="23">
        <f>B38-J38</f>
        <v>54</v>
      </c>
      <c r="J38" s="11">
        <v>0</v>
      </c>
      <c r="K38" s="17">
        <f>I38/B38*100</f>
        <v>100</v>
      </c>
    </row>
    <row r="39" spans="1:11" ht="19.5" customHeight="1" x14ac:dyDescent="0.35">
      <c r="A39" s="7" t="s">
        <v>0</v>
      </c>
      <c r="B39" s="7">
        <f t="shared" ref="B39:J39" si="0">SUM(B32:B38)</f>
        <v>619</v>
      </c>
      <c r="C39" s="7">
        <f t="shared" si="0"/>
        <v>42</v>
      </c>
      <c r="D39" s="7">
        <f t="shared" si="0"/>
        <v>165</v>
      </c>
      <c r="E39" s="7">
        <f t="shared" si="0"/>
        <v>283</v>
      </c>
      <c r="F39" s="7">
        <f t="shared" si="0"/>
        <v>392</v>
      </c>
      <c r="G39" s="7">
        <f t="shared" si="0"/>
        <v>430</v>
      </c>
      <c r="H39" s="7">
        <f t="shared" si="0"/>
        <v>440</v>
      </c>
      <c r="I39" s="7">
        <f t="shared" si="0"/>
        <v>390</v>
      </c>
      <c r="J39" s="7">
        <f t="shared" si="0"/>
        <v>71</v>
      </c>
      <c r="K39" s="24"/>
    </row>
    <row r="40" spans="1:11" s="13" customFormat="1" ht="19.5" customHeight="1" x14ac:dyDescent="0.3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</row>
    <row r="41" spans="1:11" s="4" customFormat="1" ht="22.5" customHeight="1" x14ac:dyDescent="0.4">
      <c r="A41" s="9" t="s">
        <v>17</v>
      </c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ht="24" customHeight="1" x14ac:dyDescent="0.35">
      <c r="A42" s="35" t="s">
        <v>13</v>
      </c>
      <c r="B42" s="35" t="s">
        <v>2</v>
      </c>
      <c r="C42" s="50" t="s">
        <v>18</v>
      </c>
      <c r="D42" s="51"/>
      <c r="E42" s="51"/>
      <c r="F42" s="51"/>
      <c r="G42" s="51"/>
      <c r="H42" s="51"/>
      <c r="I42" s="51"/>
      <c r="J42" s="37" t="s">
        <v>19</v>
      </c>
      <c r="K42" s="39" t="s">
        <v>21</v>
      </c>
    </row>
    <row r="43" spans="1:11" ht="41.1" customHeight="1" x14ac:dyDescent="0.35">
      <c r="A43" s="36"/>
      <c r="B43" s="35"/>
      <c r="C43" s="29">
        <v>2553</v>
      </c>
      <c r="D43" s="29">
        <v>2554</v>
      </c>
      <c r="E43" s="30">
        <v>2555</v>
      </c>
      <c r="F43" s="30">
        <v>2556</v>
      </c>
      <c r="G43" s="30">
        <v>2557</v>
      </c>
      <c r="H43" s="30">
        <v>2558</v>
      </c>
      <c r="I43" s="30">
        <v>2559</v>
      </c>
      <c r="J43" s="38"/>
      <c r="K43" s="40"/>
    </row>
    <row r="44" spans="1:11" ht="19.5" customHeight="1" x14ac:dyDescent="0.35">
      <c r="A44" s="5">
        <v>2553</v>
      </c>
      <c r="B44" s="5">
        <v>45</v>
      </c>
      <c r="C44" s="5"/>
      <c r="D44" s="5"/>
      <c r="E44" s="6"/>
      <c r="F44" s="6"/>
      <c r="G44" s="23">
        <v>41</v>
      </c>
      <c r="H44" s="6">
        <v>1</v>
      </c>
      <c r="I44" s="6">
        <v>0</v>
      </c>
      <c r="J44" s="11">
        <v>41</v>
      </c>
      <c r="K44" s="17">
        <f t="shared" ref="K44:K51" si="1">J44*100/B44</f>
        <v>91.111111111111114</v>
      </c>
    </row>
    <row r="45" spans="1:11" ht="19.5" customHeight="1" x14ac:dyDescent="0.35">
      <c r="A45" s="5">
        <v>2554</v>
      </c>
      <c r="B45" s="5">
        <v>133</v>
      </c>
      <c r="C45" s="5"/>
      <c r="D45" s="5"/>
      <c r="E45" s="6"/>
      <c r="F45" s="6"/>
      <c r="G45" s="6"/>
      <c r="H45" s="23">
        <v>115</v>
      </c>
      <c r="I45" s="6">
        <v>3</v>
      </c>
      <c r="J45" s="11">
        <v>115</v>
      </c>
      <c r="K45" s="17">
        <f t="shared" si="1"/>
        <v>86.46616541353383</v>
      </c>
    </row>
    <row r="46" spans="1:11" ht="19.5" customHeight="1" x14ac:dyDescent="0.35">
      <c r="A46" s="5">
        <v>2555</v>
      </c>
      <c r="B46" s="5">
        <v>131</v>
      </c>
      <c r="C46" s="5"/>
      <c r="D46" s="5"/>
      <c r="E46" s="6"/>
      <c r="F46" s="6"/>
      <c r="G46" s="6"/>
      <c r="H46" s="6"/>
      <c r="I46" s="23">
        <v>113</v>
      </c>
      <c r="J46" s="11">
        <v>113</v>
      </c>
      <c r="K46" s="17">
        <f t="shared" si="1"/>
        <v>86.25954198473282</v>
      </c>
    </row>
    <row r="47" spans="1:11" ht="19.5" customHeight="1" x14ac:dyDescent="0.35">
      <c r="A47" s="5">
        <v>2556</v>
      </c>
      <c r="B47" s="5">
        <v>136</v>
      </c>
      <c r="C47" s="5"/>
      <c r="D47" s="5"/>
      <c r="E47" s="6"/>
      <c r="F47" s="6"/>
      <c r="G47" s="6"/>
      <c r="H47" s="6"/>
      <c r="I47" s="6"/>
      <c r="J47" s="11"/>
      <c r="K47" s="17">
        <f t="shared" si="1"/>
        <v>0</v>
      </c>
    </row>
    <row r="48" spans="1:11" ht="19.5" customHeight="1" x14ac:dyDescent="0.35">
      <c r="A48" s="5">
        <v>2557</v>
      </c>
      <c r="B48" s="5">
        <v>58</v>
      </c>
      <c r="C48" s="5"/>
      <c r="D48" s="5"/>
      <c r="E48" s="6"/>
      <c r="F48" s="6"/>
      <c r="G48" s="6"/>
      <c r="H48" s="6"/>
      <c r="I48" s="6"/>
      <c r="J48" s="11"/>
      <c r="K48" s="17">
        <f t="shared" si="1"/>
        <v>0</v>
      </c>
    </row>
    <row r="49" spans="1:11" ht="19.5" customHeight="1" x14ac:dyDescent="0.35">
      <c r="A49" s="5">
        <v>2558</v>
      </c>
      <c r="B49" s="5">
        <v>62</v>
      </c>
      <c r="C49" s="5"/>
      <c r="D49" s="5"/>
      <c r="E49" s="6"/>
      <c r="F49" s="6"/>
      <c r="G49" s="6"/>
      <c r="H49" s="6"/>
      <c r="I49" s="6"/>
      <c r="J49" s="11"/>
      <c r="K49" s="17">
        <f t="shared" si="1"/>
        <v>0</v>
      </c>
    </row>
    <row r="50" spans="1:11" ht="19.5" customHeight="1" x14ac:dyDescent="0.35">
      <c r="A50" s="5">
        <v>2559</v>
      </c>
      <c r="B50" s="5">
        <v>54</v>
      </c>
      <c r="C50" s="5"/>
      <c r="D50" s="5"/>
      <c r="E50" s="6"/>
      <c r="F50" s="6"/>
      <c r="G50" s="6"/>
      <c r="H50" s="6"/>
      <c r="I50" s="6"/>
      <c r="J50" s="11"/>
      <c r="K50" s="17">
        <f t="shared" si="1"/>
        <v>0</v>
      </c>
    </row>
    <row r="51" spans="1:11" ht="19.5" customHeight="1" x14ac:dyDescent="0.35">
      <c r="A51" s="16" t="s">
        <v>0</v>
      </c>
      <c r="B51" s="16">
        <f>SUM(B44:B50)</f>
        <v>619</v>
      </c>
      <c r="C51" s="16"/>
      <c r="D51" s="16"/>
      <c r="E51" s="16"/>
      <c r="F51" s="16"/>
      <c r="G51" s="16">
        <f>SUM(G44:G50)</f>
        <v>41</v>
      </c>
      <c r="H51" s="16">
        <f>SUM(H44:H50)</f>
        <v>116</v>
      </c>
      <c r="I51" s="16">
        <f>SUM(I44:I50)</f>
        <v>116</v>
      </c>
      <c r="J51" s="16">
        <f>SUM(J44:J50)</f>
        <v>269</v>
      </c>
      <c r="K51" s="19">
        <f t="shared" si="1"/>
        <v>43.45718901453958</v>
      </c>
    </row>
    <row r="52" spans="1:11" s="13" customFormat="1" ht="19.5" customHeight="1" x14ac:dyDescent="0.3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</row>
    <row r="53" spans="1:11" s="13" customFormat="1" ht="19.5" customHeight="1" x14ac:dyDescent="0.35">
      <c r="A53" s="12"/>
      <c r="B53" s="12"/>
      <c r="C53" s="12"/>
      <c r="D53" s="12"/>
      <c r="E53" s="12"/>
      <c r="F53" s="12"/>
      <c r="G53" s="12"/>
      <c r="H53" s="12"/>
      <c r="I53" s="12"/>
      <c r="J53" s="12"/>
      <c r="K53" s="12"/>
    </row>
    <row r="54" spans="1:11" ht="23.25" x14ac:dyDescent="0.35">
      <c r="A54" s="47" t="s">
        <v>9</v>
      </c>
      <c r="B54" s="47"/>
      <c r="C54" s="47"/>
      <c r="D54" s="47"/>
      <c r="E54" s="47"/>
      <c r="F54" s="47"/>
      <c r="G54" s="47"/>
      <c r="H54" s="47"/>
      <c r="I54" s="47"/>
      <c r="J54" s="47"/>
      <c r="K54" s="47"/>
    </row>
    <row r="55" spans="1:11" ht="23.25" x14ac:dyDescent="0.35">
      <c r="A55" s="9" t="s">
        <v>16</v>
      </c>
      <c r="B55" s="3"/>
      <c r="C55" s="3"/>
      <c r="D55" s="3"/>
      <c r="E55" s="3"/>
      <c r="F55" s="3"/>
      <c r="G55" s="3"/>
      <c r="H55" s="3"/>
      <c r="I55" s="3"/>
      <c r="J55" s="3"/>
      <c r="K55" s="8"/>
    </row>
    <row r="56" spans="1:11" ht="24" customHeight="1" x14ac:dyDescent="0.35">
      <c r="A56" s="48" t="s">
        <v>13</v>
      </c>
      <c r="B56" s="48" t="s">
        <v>2</v>
      </c>
      <c r="C56" s="45" t="s">
        <v>15</v>
      </c>
      <c r="D56" s="46"/>
      <c r="E56" s="46"/>
      <c r="F56" s="46"/>
      <c r="G56" s="46"/>
      <c r="H56" s="46"/>
      <c r="I56" s="46"/>
      <c r="J56" s="41" t="s">
        <v>14</v>
      </c>
      <c r="K56" s="43" t="s">
        <v>22</v>
      </c>
    </row>
    <row r="57" spans="1:11" ht="41.1" customHeight="1" x14ac:dyDescent="0.35">
      <c r="A57" s="49"/>
      <c r="B57" s="48"/>
      <c r="C57" s="31">
        <v>2553</v>
      </c>
      <c r="D57" s="31">
        <v>2554</v>
      </c>
      <c r="E57" s="32">
        <v>2555</v>
      </c>
      <c r="F57" s="32">
        <v>2556</v>
      </c>
      <c r="G57" s="32">
        <v>2557</v>
      </c>
      <c r="H57" s="32">
        <v>2558</v>
      </c>
      <c r="I57" s="32">
        <v>2559</v>
      </c>
      <c r="J57" s="42"/>
      <c r="K57" s="44"/>
    </row>
    <row r="58" spans="1:11" ht="19.5" customHeight="1" x14ac:dyDescent="0.35">
      <c r="A58" s="5">
        <v>2553</v>
      </c>
      <c r="B58" s="5"/>
      <c r="C58" s="5"/>
      <c r="D58" s="5"/>
      <c r="E58" s="6"/>
      <c r="F58" s="6"/>
      <c r="G58" s="6"/>
      <c r="H58" s="6"/>
      <c r="I58" s="6"/>
      <c r="J58" s="11"/>
      <c r="K58" s="17"/>
    </row>
    <row r="59" spans="1:11" ht="19.5" customHeight="1" x14ac:dyDescent="0.35">
      <c r="A59" s="5">
        <v>2554</v>
      </c>
      <c r="B59" s="5"/>
      <c r="C59" s="5"/>
      <c r="D59" s="5"/>
      <c r="E59" s="6"/>
      <c r="F59" s="6"/>
      <c r="G59" s="6"/>
      <c r="H59" s="6"/>
      <c r="I59" s="6"/>
      <c r="J59" s="11"/>
      <c r="K59" s="17"/>
    </row>
    <row r="60" spans="1:11" ht="19.5" customHeight="1" x14ac:dyDescent="0.35">
      <c r="A60" s="5">
        <v>2555</v>
      </c>
      <c r="B60" s="5"/>
      <c r="C60" s="5"/>
      <c r="D60" s="5"/>
      <c r="E60" s="6"/>
      <c r="F60" s="6"/>
      <c r="G60" s="6"/>
      <c r="H60" s="6"/>
      <c r="I60" s="6"/>
      <c r="J60" s="11"/>
      <c r="K60" s="17"/>
    </row>
    <row r="61" spans="1:11" ht="19.5" customHeight="1" x14ac:dyDescent="0.35">
      <c r="A61" s="5">
        <v>2556</v>
      </c>
      <c r="B61" s="5"/>
      <c r="C61" s="5"/>
      <c r="D61" s="5"/>
      <c r="E61" s="6"/>
      <c r="F61" s="6"/>
      <c r="G61" s="6"/>
      <c r="H61" s="6"/>
      <c r="I61" s="6"/>
      <c r="J61" s="11"/>
      <c r="K61" s="17"/>
    </row>
    <row r="62" spans="1:11" ht="19.5" customHeight="1" x14ac:dyDescent="0.35">
      <c r="A62" s="5">
        <v>2557</v>
      </c>
      <c r="B62" s="5">
        <v>17</v>
      </c>
      <c r="C62" s="5"/>
      <c r="D62" s="5"/>
      <c r="E62" s="6"/>
      <c r="F62" s="6"/>
      <c r="G62" s="6">
        <v>15</v>
      </c>
      <c r="H62" s="6">
        <v>15</v>
      </c>
      <c r="I62" s="23">
        <v>15</v>
      </c>
      <c r="J62" s="11">
        <v>2</v>
      </c>
      <c r="K62" s="17">
        <f>(B62-J62-(SUM(C74:I74)))*100/B62</f>
        <v>88.235294117647058</v>
      </c>
    </row>
    <row r="63" spans="1:11" ht="19.5" customHeight="1" x14ac:dyDescent="0.35">
      <c r="A63" s="5">
        <v>2558</v>
      </c>
      <c r="B63" s="5">
        <v>24</v>
      </c>
      <c r="C63" s="5"/>
      <c r="D63" s="5"/>
      <c r="E63" s="6"/>
      <c r="F63" s="6"/>
      <c r="G63" s="6"/>
      <c r="H63" s="6">
        <v>21</v>
      </c>
      <c r="I63" s="23">
        <v>18</v>
      </c>
      <c r="J63" s="11">
        <v>6</v>
      </c>
      <c r="K63" s="17">
        <f>(B63-J63-(SUM(C75:I75)))*100/B63</f>
        <v>75</v>
      </c>
    </row>
    <row r="64" spans="1:11" ht="19.5" customHeight="1" x14ac:dyDescent="0.35">
      <c r="A64" s="5">
        <v>2559</v>
      </c>
      <c r="B64" s="5">
        <v>21</v>
      </c>
      <c r="C64" s="5"/>
      <c r="D64" s="5"/>
      <c r="E64" s="6"/>
      <c r="F64" s="6"/>
      <c r="G64" s="6"/>
      <c r="H64" s="6"/>
      <c r="I64" s="23">
        <v>20</v>
      </c>
      <c r="J64" s="11">
        <v>1</v>
      </c>
      <c r="K64" s="17">
        <f>(B64-J64-(SUM(C76:I76)))*100/B64</f>
        <v>95.238095238095241</v>
      </c>
    </row>
    <row r="65" spans="1:11" ht="19.5" customHeight="1" x14ac:dyDescent="0.35">
      <c r="A65" s="7" t="s">
        <v>0</v>
      </c>
      <c r="B65" s="7">
        <f>SUM(B58:B64)</f>
        <v>62</v>
      </c>
      <c r="C65" s="7"/>
      <c r="D65" s="7"/>
      <c r="E65" s="7"/>
      <c r="F65" s="7"/>
      <c r="G65" s="7">
        <f>SUM(G58:G64)</f>
        <v>15</v>
      </c>
      <c r="H65" s="7">
        <f>SUM(H58:H64)</f>
        <v>36</v>
      </c>
      <c r="I65" s="7">
        <f>SUM(I58:I64)</f>
        <v>53</v>
      </c>
      <c r="J65" s="7">
        <f>SUM(J58:J64)</f>
        <v>9</v>
      </c>
      <c r="K65" s="18">
        <f>(B65-J65-(SUM(C77:I77)))*100/B65</f>
        <v>85.483870967741936</v>
      </c>
    </row>
    <row r="66" spans="1:11" ht="23.25" customHeight="1" x14ac:dyDescent="0.35"/>
    <row r="67" spans="1:11" ht="25.5" customHeight="1" x14ac:dyDescent="0.35">
      <c r="A67" s="9" t="s">
        <v>17</v>
      </c>
      <c r="B67" s="3"/>
      <c r="C67" s="3"/>
      <c r="D67" s="3"/>
      <c r="E67" s="3"/>
      <c r="F67" s="3"/>
      <c r="G67" s="3"/>
      <c r="H67" s="3"/>
      <c r="I67" s="3"/>
      <c r="J67" s="3"/>
      <c r="K67" s="15"/>
    </row>
    <row r="68" spans="1:11" ht="24" customHeight="1" x14ac:dyDescent="0.35">
      <c r="A68" s="35" t="s">
        <v>13</v>
      </c>
      <c r="B68" s="35" t="s">
        <v>2</v>
      </c>
      <c r="C68" s="50" t="s">
        <v>18</v>
      </c>
      <c r="D68" s="51"/>
      <c r="E68" s="51"/>
      <c r="F68" s="51"/>
      <c r="G68" s="51"/>
      <c r="H68" s="51"/>
      <c r="I68" s="51"/>
      <c r="J68" s="37" t="s">
        <v>19</v>
      </c>
      <c r="K68" s="39" t="s">
        <v>21</v>
      </c>
    </row>
    <row r="69" spans="1:11" ht="41.1" customHeight="1" x14ac:dyDescent="0.35">
      <c r="A69" s="36"/>
      <c r="B69" s="35"/>
      <c r="C69" s="29">
        <v>2553</v>
      </c>
      <c r="D69" s="29">
        <v>2554</v>
      </c>
      <c r="E69" s="30">
        <v>2555</v>
      </c>
      <c r="F69" s="30">
        <v>2556</v>
      </c>
      <c r="G69" s="30">
        <v>2557</v>
      </c>
      <c r="H69" s="30">
        <v>2558</v>
      </c>
      <c r="I69" s="30">
        <v>2559</v>
      </c>
      <c r="J69" s="38"/>
      <c r="K69" s="40"/>
    </row>
    <row r="70" spans="1:11" ht="19.5" customHeight="1" x14ac:dyDescent="0.35">
      <c r="A70" s="5">
        <v>2553</v>
      </c>
      <c r="B70" s="5"/>
      <c r="C70" s="5"/>
      <c r="D70" s="5"/>
      <c r="E70" s="6"/>
      <c r="F70" s="6"/>
      <c r="G70" s="6"/>
      <c r="H70" s="6"/>
      <c r="I70" s="6"/>
      <c r="J70" s="11"/>
      <c r="K70" s="17"/>
    </row>
    <row r="71" spans="1:11" ht="19.5" customHeight="1" x14ac:dyDescent="0.35">
      <c r="A71" s="5">
        <v>2554</v>
      </c>
      <c r="B71" s="5"/>
      <c r="C71" s="5"/>
      <c r="D71" s="5"/>
      <c r="E71" s="6"/>
      <c r="F71" s="6"/>
      <c r="G71" s="6"/>
      <c r="H71" s="6"/>
      <c r="I71" s="6"/>
      <c r="J71" s="11"/>
      <c r="K71" s="17"/>
    </row>
    <row r="72" spans="1:11" ht="19.5" customHeight="1" x14ac:dyDescent="0.35">
      <c r="A72" s="5">
        <v>2555</v>
      </c>
      <c r="B72" s="5"/>
      <c r="C72" s="5"/>
      <c r="D72" s="5"/>
      <c r="E72" s="6"/>
      <c r="F72" s="6"/>
      <c r="G72" s="6"/>
      <c r="H72" s="6"/>
      <c r="I72" s="6"/>
      <c r="J72" s="11"/>
      <c r="K72" s="17"/>
    </row>
    <row r="73" spans="1:11" ht="19.5" customHeight="1" x14ac:dyDescent="0.35">
      <c r="A73" s="5">
        <v>2556</v>
      </c>
      <c r="B73" s="5"/>
      <c r="C73" s="5"/>
      <c r="D73" s="5"/>
      <c r="E73" s="6"/>
      <c r="F73" s="6"/>
      <c r="G73" s="6"/>
      <c r="H73" s="6"/>
      <c r="I73" s="6"/>
      <c r="J73" s="11"/>
      <c r="K73" s="17"/>
    </row>
    <row r="74" spans="1:11" ht="19.5" customHeight="1" x14ac:dyDescent="0.35">
      <c r="A74" s="5">
        <v>2557</v>
      </c>
      <c r="B74" s="5">
        <v>17</v>
      </c>
      <c r="C74" s="5"/>
      <c r="D74" s="5"/>
      <c r="E74" s="6"/>
      <c r="F74" s="6"/>
      <c r="G74" s="6"/>
      <c r="H74" s="6"/>
      <c r="I74" s="6"/>
      <c r="J74" s="11"/>
      <c r="K74" s="17">
        <f>J74*100/B74</f>
        <v>0</v>
      </c>
    </row>
    <row r="75" spans="1:11" ht="19.5" customHeight="1" x14ac:dyDescent="0.35">
      <c r="A75" s="5">
        <v>2558</v>
      </c>
      <c r="B75" s="5">
        <v>24</v>
      </c>
      <c r="C75" s="5"/>
      <c r="D75" s="5"/>
      <c r="E75" s="6"/>
      <c r="F75" s="6"/>
      <c r="G75" s="6"/>
      <c r="H75" s="6"/>
      <c r="I75" s="6"/>
      <c r="J75" s="11"/>
      <c r="K75" s="17">
        <f>J75*100/B75</f>
        <v>0</v>
      </c>
    </row>
    <row r="76" spans="1:11" ht="19.5" customHeight="1" x14ac:dyDescent="0.35">
      <c r="A76" s="5">
        <v>2559</v>
      </c>
      <c r="B76" s="5">
        <v>21</v>
      </c>
      <c r="C76" s="5"/>
      <c r="D76" s="5"/>
      <c r="E76" s="6"/>
      <c r="F76" s="6"/>
      <c r="G76" s="6"/>
      <c r="H76" s="6"/>
      <c r="I76" s="6"/>
      <c r="J76" s="11"/>
      <c r="K76" s="17">
        <f>J76*100/B76</f>
        <v>0</v>
      </c>
    </row>
    <row r="77" spans="1:11" ht="19.5" customHeight="1" x14ac:dyDescent="0.35">
      <c r="A77" s="16" t="s">
        <v>0</v>
      </c>
      <c r="B77" s="16">
        <f>SUM(B70:B76)</f>
        <v>62</v>
      </c>
      <c r="C77" s="16"/>
      <c r="D77" s="16"/>
      <c r="E77" s="16"/>
      <c r="F77" s="16"/>
      <c r="G77" s="16"/>
      <c r="H77" s="16"/>
      <c r="I77" s="16"/>
      <c r="J77" s="16"/>
      <c r="K77" s="19">
        <f>J77*100/B77</f>
        <v>0</v>
      </c>
    </row>
    <row r="78" spans="1:11" ht="11.25" customHeight="1" x14ac:dyDescent="0.35"/>
    <row r="79" spans="1:11" ht="11.25" customHeight="1" x14ac:dyDescent="0.35"/>
    <row r="80" spans="1:11" ht="11.25" customHeight="1" x14ac:dyDescent="0.35"/>
    <row r="81" spans="1:11" ht="23.25" x14ac:dyDescent="0.35">
      <c r="A81" s="47" t="s">
        <v>5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</row>
    <row r="82" spans="1:11" ht="23.25" x14ac:dyDescent="0.35">
      <c r="A82" s="9" t="s">
        <v>16</v>
      </c>
      <c r="B82" s="3"/>
      <c r="C82" s="3"/>
      <c r="D82" s="3"/>
      <c r="E82" s="3"/>
      <c r="F82" s="3"/>
      <c r="G82" s="3"/>
      <c r="H82" s="3"/>
      <c r="I82" s="3"/>
      <c r="J82" s="3"/>
      <c r="K82" s="8"/>
    </row>
    <row r="83" spans="1:11" ht="24" customHeight="1" x14ac:dyDescent="0.35">
      <c r="A83" s="48" t="s">
        <v>13</v>
      </c>
      <c r="B83" s="48" t="s">
        <v>2</v>
      </c>
      <c r="C83" s="45" t="s">
        <v>15</v>
      </c>
      <c r="D83" s="46"/>
      <c r="E83" s="46"/>
      <c r="F83" s="46"/>
      <c r="G83" s="46"/>
      <c r="H83" s="46"/>
      <c r="I83" s="46"/>
      <c r="J83" s="41" t="s">
        <v>14</v>
      </c>
      <c r="K83" s="43" t="s">
        <v>22</v>
      </c>
    </row>
    <row r="84" spans="1:11" ht="41.1" customHeight="1" x14ac:dyDescent="0.35">
      <c r="A84" s="49"/>
      <c r="B84" s="48"/>
      <c r="C84" s="31">
        <v>2553</v>
      </c>
      <c r="D84" s="31">
        <v>2554</v>
      </c>
      <c r="E84" s="32">
        <v>2555</v>
      </c>
      <c r="F84" s="32">
        <v>2556</v>
      </c>
      <c r="G84" s="32">
        <v>2557</v>
      </c>
      <c r="H84" s="32">
        <v>2558</v>
      </c>
      <c r="I84" s="32">
        <v>2559</v>
      </c>
      <c r="J84" s="42"/>
      <c r="K84" s="44"/>
    </row>
    <row r="85" spans="1:11" ht="19.5" customHeight="1" x14ac:dyDescent="0.35">
      <c r="A85" s="5">
        <v>2553</v>
      </c>
      <c r="B85" s="5">
        <f>34+44+39+43</f>
        <v>160</v>
      </c>
      <c r="C85" s="5">
        <v>146</v>
      </c>
      <c r="D85" s="5">
        <v>145</v>
      </c>
      <c r="E85" s="6">
        <v>144</v>
      </c>
      <c r="F85" s="6">
        <v>144</v>
      </c>
      <c r="G85" s="23">
        <v>144</v>
      </c>
      <c r="H85" s="6">
        <v>1</v>
      </c>
      <c r="I85" s="6">
        <v>2</v>
      </c>
      <c r="J85" s="11">
        <v>16</v>
      </c>
      <c r="K85" s="17">
        <f>(B85-J85-(SUM(C97:I97)))*100/B85</f>
        <v>0</v>
      </c>
    </row>
    <row r="86" spans="1:11" ht="19.5" customHeight="1" x14ac:dyDescent="0.35">
      <c r="A86" s="5">
        <v>2554</v>
      </c>
      <c r="B86" s="5">
        <f>37+45+47+43+53</f>
        <v>225</v>
      </c>
      <c r="C86" s="5"/>
      <c r="D86" s="5">
        <v>214</v>
      </c>
      <c r="E86" s="5">
        <v>206</v>
      </c>
      <c r="F86" s="6">
        <v>205</v>
      </c>
      <c r="G86" s="6">
        <v>200</v>
      </c>
      <c r="H86" s="23">
        <v>200</v>
      </c>
      <c r="I86" s="6">
        <v>9</v>
      </c>
      <c r="J86" s="11">
        <v>23</v>
      </c>
      <c r="K86" s="17">
        <f>(B86-J86-(SUM(C98:I98)))*100/B86</f>
        <v>0.88888888888888884</v>
      </c>
    </row>
    <row r="87" spans="1:11" ht="19.5" customHeight="1" x14ac:dyDescent="0.35">
      <c r="A87" s="5">
        <v>2555</v>
      </c>
      <c r="B87" s="5">
        <f>31+39+44+42+42</f>
        <v>198</v>
      </c>
      <c r="C87" s="5"/>
      <c r="D87" s="5"/>
      <c r="E87" s="6">
        <v>181</v>
      </c>
      <c r="F87" s="6">
        <v>173</v>
      </c>
      <c r="G87" s="6">
        <v>173</v>
      </c>
      <c r="H87" s="6">
        <v>173</v>
      </c>
      <c r="I87" s="23">
        <f>B87-J87</f>
        <v>173</v>
      </c>
      <c r="J87" s="11">
        <v>25</v>
      </c>
      <c r="K87" s="17">
        <f>(B87-J87-(SUM(C99:I99)))*100/B87</f>
        <v>5.0505050505050502</v>
      </c>
    </row>
    <row r="88" spans="1:11" ht="19.5" customHeight="1" x14ac:dyDescent="0.35">
      <c r="A88" s="5">
        <v>2556</v>
      </c>
      <c r="B88" s="5"/>
      <c r="C88" s="5"/>
      <c r="D88" s="5"/>
      <c r="E88" s="6"/>
      <c r="F88" s="6"/>
      <c r="G88" s="6"/>
      <c r="H88" s="6"/>
      <c r="I88" s="6"/>
      <c r="J88" s="11"/>
      <c r="K88" s="17"/>
    </row>
    <row r="89" spans="1:11" ht="19.5" customHeight="1" x14ac:dyDescent="0.35">
      <c r="A89" s="5">
        <v>2557</v>
      </c>
      <c r="B89" s="5"/>
      <c r="C89" s="5"/>
      <c r="D89" s="5"/>
      <c r="E89" s="6"/>
      <c r="F89" s="6"/>
      <c r="G89" s="6"/>
      <c r="H89" s="6"/>
      <c r="I89" s="6"/>
      <c r="J89" s="11"/>
      <c r="K89" s="17"/>
    </row>
    <row r="90" spans="1:11" ht="19.5" customHeight="1" x14ac:dyDescent="0.35">
      <c r="A90" s="5">
        <v>2558</v>
      </c>
      <c r="B90" s="5"/>
      <c r="C90" s="5"/>
      <c r="D90" s="5"/>
      <c r="E90" s="6"/>
      <c r="F90" s="6"/>
      <c r="G90" s="6"/>
      <c r="H90" s="6"/>
      <c r="I90" s="6"/>
      <c r="J90" s="11"/>
      <c r="K90" s="17"/>
    </row>
    <row r="91" spans="1:11" ht="19.5" customHeight="1" x14ac:dyDescent="0.35">
      <c r="A91" s="5">
        <v>2559</v>
      </c>
      <c r="B91" s="5"/>
      <c r="C91" s="5"/>
      <c r="D91" s="5"/>
      <c r="E91" s="6"/>
      <c r="F91" s="6"/>
      <c r="G91" s="6"/>
      <c r="H91" s="6"/>
      <c r="I91" s="6"/>
      <c r="J91" s="11"/>
      <c r="K91" s="17"/>
    </row>
    <row r="92" spans="1:11" ht="19.5" customHeight="1" x14ac:dyDescent="0.35">
      <c r="A92" s="7" t="s">
        <v>0</v>
      </c>
      <c r="B92" s="7">
        <f t="shared" ref="B92:J92" si="2">SUM(B85:B91)</f>
        <v>583</v>
      </c>
      <c r="C92" s="7">
        <f t="shared" si="2"/>
        <v>146</v>
      </c>
      <c r="D92" s="7">
        <f t="shared" si="2"/>
        <v>359</v>
      </c>
      <c r="E92" s="7">
        <f t="shared" si="2"/>
        <v>531</v>
      </c>
      <c r="F92" s="7">
        <f t="shared" si="2"/>
        <v>522</v>
      </c>
      <c r="G92" s="7">
        <f t="shared" si="2"/>
        <v>517</v>
      </c>
      <c r="H92" s="7">
        <f t="shared" si="2"/>
        <v>374</v>
      </c>
      <c r="I92" s="7">
        <f t="shared" si="2"/>
        <v>184</v>
      </c>
      <c r="J92" s="7">
        <f t="shared" si="2"/>
        <v>64</v>
      </c>
      <c r="K92" s="24"/>
    </row>
    <row r="93" spans="1:11" ht="20.25" customHeight="1" x14ac:dyDescent="0.35"/>
    <row r="94" spans="1:11" ht="23.25" x14ac:dyDescent="0.35">
      <c r="A94" s="9" t="s">
        <v>17</v>
      </c>
      <c r="B94" s="3"/>
      <c r="C94" s="3"/>
      <c r="D94" s="3"/>
      <c r="E94" s="3"/>
      <c r="F94" s="3"/>
      <c r="G94" s="3"/>
      <c r="H94" s="3"/>
      <c r="I94" s="3"/>
      <c r="J94" s="3"/>
      <c r="K94" s="15"/>
    </row>
    <row r="95" spans="1:11" ht="24" customHeight="1" x14ac:dyDescent="0.35">
      <c r="A95" s="35" t="s">
        <v>13</v>
      </c>
      <c r="B95" s="35" t="s">
        <v>2</v>
      </c>
      <c r="C95" s="50" t="s">
        <v>18</v>
      </c>
      <c r="D95" s="51"/>
      <c r="E95" s="51"/>
      <c r="F95" s="51"/>
      <c r="G95" s="51"/>
      <c r="H95" s="51"/>
      <c r="I95" s="51"/>
      <c r="J95" s="37" t="s">
        <v>19</v>
      </c>
      <c r="K95" s="39" t="s">
        <v>21</v>
      </c>
    </row>
    <row r="96" spans="1:11" ht="41.1" customHeight="1" x14ac:dyDescent="0.35">
      <c r="A96" s="36"/>
      <c r="B96" s="35"/>
      <c r="C96" s="29">
        <v>2553</v>
      </c>
      <c r="D96" s="29">
        <v>2554</v>
      </c>
      <c r="E96" s="30">
        <v>2555</v>
      </c>
      <c r="F96" s="30">
        <v>2556</v>
      </c>
      <c r="G96" s="30">
        <v>2557</v>
      </c>
      <c r="H96" s="30">
        <v>2558</v>
      </c>
      <c r="I96" s="30">
        <v>2559</v>
      </c>
      <c r="J96" s="38"/>
      <c r="K96" s="40"/>
    </row>
    <row r="97" spans="1:11" ht="19.5" customHeight="1" x14ac:dyDescent="0.35">
      <c r="A97" s="5">
        <v>2553</v>
      </c>
      <c r="B97" s="5">
        <f>34+44+39+43</f>
        <v>160</v>
      </c>
      <c r="C97" s="5"/>
      <c r="D97" s="5"/>
      <c r="E97" s="6"/>
      <c r="F97" s="6"/>
      <c r="G97" s="23">
        <v>139</v>
      </c>
      <c r="H97" s="6">
        <v>2</v>
      </c>
      <c r="I97" s="6">
        <v>3</v>
      </c>
      <c r="J97" s="11">
        <v>139</v>
      </c>
      <c r="K97" s="17">
        <f>J97*100/B97</f>
        <v>86.875</v>
      </c>
    </row>
    <row r="98" spans="1:11" ht="19.5" customHeight="1" x14ac:dyDescent="0.35">
      <c r="A98" s="5">
        <v>2554</v>
      </c>
      <c r="B98" s="5">
        <f>37+45+47+43+53</f>
        <v>225</v>
      </c>
      <c r="C98" s="5"/>
      <c r="D98" s="5"/>
      <c r="E98" s="5"/>
      <c r="F98" s="6"/>
      <c r="G98" s="6"/>
      <c r="H98" s="23">
        <v>191</v>
      </c>
      <c r="I98" s="6">
        <v>9</v>
      </c>
      <c r="J98" s="11">
        <v>191</v>
      </c>
      <c r="K98" s="17">
        <f>J98*100/B98</f>
        <v>84.888888888888886</v>
      </c>
    </row>
    <row r="99" spans="1:11" ht="19.5" customHeight="1" x14ac:dyDescent="0.35">
      <c r="A99" s="5">
        <v>2555</v>
      </c>
      <c r="B99" s="5">
        <f>31+39+44+42+42</f>
        <v>198</v>
      </c>
      <c r="C99" s="5"/>
      <c r="D99" s="5"/>
      <c r="E99" s="6"/>
      <c r="F99" s="6"/>
      <c r="G99" s="6"/>
      <c r="H99" s="6"/>
      <c r="I99" s="23">
        <v>163</v>
      </c>
      <c r="J99" s="11">
        <v>163</v>
      </c>
      <c r="K99" s="17">
        <f>J99*100/B99</f>
        <v>82.323232323232318</v>
      </c>
    </row>
    <row r="100" spans="1:11" ht="19.5" customHeight="1" x14ac:dyDescent="0.35">
      <c r="A100" s="5">
        <v>2556</v>
      </c>
      <c r="B100" s="5"/>
      <c r="C100" s="5"/>
      <c r="D100" s="5"/>
      <c r="E100" s="6"/>
      <c r="F100" s="6"/>
      <c r="G100" s="6"/>
      <c r="H100" s="6"/>
      <c r="I100" s="6"/>
      <c r="J100" s="11"/>
      <c r="K100" s="17"/>
    </row>
    <row r="101" spans="1:11" ht="19.5" customHeight="1" x14ac:dyDescent="0.35">
      <c r="A101" s="5">
        <v>2557</v>
      </c>
      <c r="B101" s="5"/>
      <c r="C101" s="5"/>
      <c r="D101" s="5"/>
      <c r="E101" s="6"/>
      <c r="F101" s="6"/>
      <c r="G101" s="6"/>
      <c r="H101" s="6"/>
      <c r="I101" s="6"/>
      <c r="J101" s="11"/>
      <c r="K101" s="17"/>
    </row>
    <row r="102" spans="1:11" ht="19.5" customHeight="1" x14ac:dyDescent="0.35">
      <c r="A102" s="5">
        <v>2558</v>
      </c>
      <c r="B102" s="5"/>
      <c r="C102" s="5"/>
      <c r="D102" s="5"/>
      <c r="E102" s="6"/>
      <c r="F102" s="6"/>
      <c r="G102" s="6"/>
      <c r="H102" s="6"/>
      <c r="I102" s="6"/>
      <c r="J102" s="11"/>
      <c r="K102" s="17"/>
    </row>
    <row r="103" spans="1:11" ht="19.5" customHeight="1" x14ac:dyDescent="0.35">
      <c r="A103" s="5">
        <v>2559</v>
      </c>
      <c r="B103" s="5"/>
      <c r="C103" s="5"/>
      <c r="D103" s="5"/>
      <c r="E103" s="6"/>
      <c r="F103" s="6"/>
      <c r="G103" s="6"/>
      <c r="H103" s="6"/>
      <c r="I103" s="6"/>
      <c r="J103" s="11"/>
      <c r="K103" s="17"/>
    </row>
    <row r="104" spans="1:11" ht="19.5" customHeight="1" x14ac:dyDescent="0.35">
      <c r="A104" s="16" t="s">
        <v>0</v>
      </c>
      <c r="B104" s="16">
        <f>SUM(B97:B103)</f>
        <v>583</v>
      </c>
      <c r="C104" s="16"/>
      <c r="D104" s="16"/>
      <c r="E104" s="16"/>
      <c r="F104" s="16"/>
      <c r="G104" s="16">
        <f>SUM(G97:G103)</f>
        <v>139</v>
      </c>
      <c r="H104" s="16">
        <f>SUM(H97:H103)</f>
        <v>193</v>
      </c>
      <c r="I104" s="16">
        <f>SUM(I97:I103)</f>
        <v>175</v>
      </c>
      <c r="J104" s="16">
        <f>SUM(J97:J103)</f>
        <v>493</v>
      </c>
      <c r="K104" s="24"/>
    </row>
    <row r="105" spans="1:11" ht="12.75" customHeight="1" x14ac:dyDescent="0.35"/>
    <row r="106" spans="1:11" ht="12.75" customHeight="1" x14ac:dyDescent="0.35"/>
    <row r="107" spans="1:11" ht="12.75" customHeight="1" x14ac:dyDescent="0.35"/>
    <row r="108" spans="1:11" ht="23.25" x14ac:dyDescent="0.35">
      <c r="A108" s="47" t="s">
        <v>10</v>
      </c>
      <c r="B108" s="47"/>
      <c r="C108" s="47"/>
      <c r="D108" s="47"/>
      <c r="E108" s="47"/>
      <c r="F108" s="47"/>
      <c r="G108" s="47"/>
      <c r="H108" s="47"/>
      <c r="I108" s="47"/>
      <c r="J108" s="47"/>
      <c r="K108" s="47"/>
    </row>
    <row r="109" spans="1:11" ht="23.25" x14ac:dyDescent="0.35">
      <c r="A109" s="9" t="s">
        <v>16</v>
      </c>
      <c r="B109" s="3"/>
      <c r="C109" s="3"/>
      <c r="D109" s="3"/>
      <c r="E109" s="3"/>
      <c r="F109" s="3"/>
      <c r="G109" s="3"/>
      <c r="H109" s="3"/>
      <c r="I109" s="3"/>
      <c r="J109" s="3"/>
      <c r="K109" s="8"/>
    </row>
    <row r="110" spans="1:11" ht="24" customHeight="1" x14ac:dyDescent="0.35">
      <c r="A110" s="48" t="s">
        <v>13</v>
      </c>
      <c r="B110" s="48" t="s">
        <v>2</v>
      </c>
      <c r="C110" s="45" t="s">
        <v>15</v>
      </c>
      <c r="D110" s="46"/>
      <c r="E110" s="46"/>
      <c r="F110" s="46"/>
      <c r="G110" s="46"/>
      <c r="H110" s="46"/>
      <c r="I110" s="46"/>
      <c r="J110" s="41" t="s">
        <v>14</v>
      </c>
      <c r="K110" s="43" t="s">
        <v>22</v>
      </c>
    </row>
    <row r="111" spans="1:11" ht="41.1" customHeight="1" x14ac:dyDescent="0.35">
      <c r="A111" s="49"/>
      <c r="B111" s="48"/>
      <c r="C111" s="31">
        <v>2553</v>
      </c>
      <c r="D111" s="31">
        <v>2554</v>
      </c>
      <c r="E111" s="32">
        <v>2555</v>
      </c>
      <c r="F111" s="32">
        <v>2556</v>
      </c>
      <c r="G111" s="32">
        <v>2557</v>
      </c>
      <c r="H111" s="32">
        <v>2558</v>
      </c>
      <c r="I111" s="32">
        <v>2559</v>
      </c>
      <c r="J111" s="42"/>
      <c r="K111" s="44"/>
    </row>
    <row r="112" spans="1:11" ht="19.5" customHeight="1" x14ac:dyDescent="0.35">
      <c r="A112" s="5">
        <v>2553</v>
      </c>
      <c r="B112" s="5"/>
      <c r="C112" s="5"/>
      <c r="D112" s="5"/>
      <c r="E112" s="6"/>
      <c r="F112" s="6"/>
      <c r="G112" s="6"/>
      <c r="H112" s="6"/>
      <c r="I112" s="6"/>
      <c r="J112" s="11"/>
      <c r="K112" s="17"/>
    </row>
    <row r="113" spans="1:11" ht="19.5" customHeight="1" x14ac:dyDescent="0.35">
      <c r="A113" s="5">
        <v>2554</v>
      </c>
      <c r="B113" s="5"/>
      <c r="C113" s="5"/>
      <c r="D113" s="5"/>
      <c r="E113" s="6"/>
      <c r="F113" s="6"/>
      <c r="G113" s="6"/>
      <c r="H113" s="6"/>
      <c r="I113" s="6"/>
      <c r="J113" s="11"/>
      <c r="K113" s="17"/>
    </row>
    <row r="114" spans="1:11" ht="19.5" customHeight="1" x14ac:dyDescent="0.35">
      <c r="A114" s="5">
        <v>2555</v>
      </c>
      <c r="B114" s="5"/>
      <c r="C114" s="5"/>
      <c r="D114" s="5"/>
      <c r="E114" s="6"/>
      <c r="F114" s="6"/>
      <c r="G114" s="6"/>
      <c r="H114" s="6"/>
      <c r="I114" s="6"/>
      <c r="J114" s="11"/>
      <c r="K114" s="17"/>
    </row>
    <row r="115" spans="1:11" ht="19.5" customHeight="1" x14ac:dyDescent="0.35">
      <c r="A115" s="5">
        <v>2556</v>
      </c>
      <c r="B115" s="5"/>
      <c r="C115" s="5"/>
      <c r="D115" s="5"/>
      <c r="E115" s="6"/>
      <c r="F115" s="6"/>
      <c r="G115" s="6"/>
      <c r="H115" s="6"/>
      <c r="I115" s="6"/>
      <c r="J115" s="11"/>
      <c r="K115" s="17"/>
    </row>
    <row r="116" spans="1:11" ht="19.5" customHeight="1" x14ac:dyDescent="0.35">
      <c r="A116" s="5">
        <v>2557</v>
      </c>
      <c r="B116" s="5">
        <v>11</v>
      </c>
      <c r="C116" s="5"/>
      <c r="D116" s="5"/>
      <c r="E116" s="6"/>
      <c r="F116" s="6"/>
      <c r="G116" s="6">
        <v>9</v>
      </c>
      <c r="H116" s="6">
        <v>8</v>
      </c>
      <c r="I116" s="23">
        <v>8</v>
      </c>
      <c r="J116" s="11">
        <v>3</v>
      </c>
      <c r="K116" s="17">
        <f>(B116-J116-(SUM(C128:I128)))*100/B116</f>
        <v>72.727272727272734</v>
      </c>
    </row>
    <row r="117" spans="1:11" ht="19.5" customHeight="1" x14ac:dyDescent="0.35">
      <c r="A117" s="5">
        <v>2558</v>
      </c>
      <c r="B117" s="5">
        <v>27</v>
      </c>
      <c r="C117" s="5"/>
      <c r="D117" s="5"/>
      <c r="E117" s="6"/>
      <c r="F117" s="6"/>
      <c r="G117" s="6"/>
      <c r="H117" s="6">
        <v>23</v>
      </c>
      <c r="I117" s="23">
        <v>23</v>
      </c>
      <c r="J117" s="11">
        <v>4</v>
      </c>
      <c r="K117" s="17">
        <f>(B117-J117-(SUM(C129:I129)))*100/B117</f>
        <v>85.18518518518519</v>
      </c>
    </row>
    <row r="118" spans="1:11" ht="19.5" customHeight="1" x14ac:dyDescent="0.35">
      <c r="A118" s="5">
        <v>2559</v>
      </c>
      <c r="B118" s="5">
        <v>11</v>
      </c>
      <c r="C118" s="5"/>
      <c r="D118" s="5"/>
      <c r="E118" s="6"/>
      <c r="F118" s="6"/>
      <c r="G118" s="6"/>
      <c r="H118" s="6"/>
      <c r="I118" s="23">
        <v>9</v>
      </c>
      <c r="J118" s="11">
        <v>1</v>
      </c>
      <c r="K118" s="17">
        <f>(B118-J118-(SUM(C130:I130)))*100/B118</f>
        <v>90.909090909090907</v>
      </c>
    </row>
    <row r="119" spans="1:11" ht="19.5" customHeight="1" x14ac:dyDescent="0.35">
      <c r="A119" s="7" t="s">
        <v>0</v>
      </c>
      <c r="B119" s="7">
        <f>SUM(B112:B118)</f>
        <v>49</v>
      </c>
      <c r="C119" s="7"/>
      <c r="D119" s="7"/>
      <c r="E119" s="7"/>
      <c r="F119" s="7"/>
      <c r="G119" s="7">
        <f>SUM(G112:G118)</f>
        <v>9</v>
      </c>
      <c r="H119" s="7">
        <f>SUM(H112:H118)</f>
        <v>31</v>
      </c>
      <c r="I119" s="7">
        <f>SUM(I112:I118)</f>
        <v>40</v>
      </c>
      <c r="J119" s="7">
        <f>SUM(J112:J118)</f>
        <v>8</v>
      </c>
      <c r="K119" s="18">
        <f>(B119-J119-(SUM(C131:I131)))*100/B119</f>
        <v>83.673469387755105</v>
      </c>
    </row>
    <row r="120" spans="1:11" ht="20.25" customHeight="1" x14ac:dyDescent="0.35"/>
    <row r="121" spans="1:11" ht="23.25" x14ac:dyDescent="0.35">
      <c r="A121" s="9" t="s">
        <v>17</v>
      </c>
      <c r="B121" s="3"/>
      <c r="C121" s="3"/>
      <c r="D121" s="3"/>
      <c r="E121" s="3"/>
      <c r="F121" s="3"/>
      <c r="G121" s="3"/>
      <c r="H121" s="3"/>
      <c r="I121" s="3"/>
      <c r="J121" s="3"/>
      <c r="K121" s="15"/>
    </row>
    <row r="122" spans="1:11" ht="24" customHeight="1" x14ac:dyDescent="0.35">
      <c r="A122" s="35" t="s">
        <v>13</v>
      </c>
      <c r="B122" s="35" t="s">
        <v>2</v>
      </c>
      <c r="C122" s="50" t="s">
        <v>18</v>
      </c>
      <c r="D122" s="51"/>
      <c r="E122" s="51"/>
      <c r="F122" s="51"/>
      <c r="G122" s="51"/>
      <c r="H122" s="51"/>
      <c r="I122" s="51"/>
      <c r="J122" s="37" t="s">
        <v>19</v>
      </c>
      <c r="K122" s="39" t="s">
        <v>21</v>
      </c>
    </row>
    <row r="123" spans="1:11" ht="41.1" customHeight="1" x14ac:dyDescent="0.35">
      <c r="A123" s="36"/>
      <c r="B123" s="35"/>
      <c r="C123" s="29">
        <v>2553</v>
      </c>
      <c r="D123" s="29">
        <v>2554</v>
      </c>
      <c r="E123" s="30">
        <v>2555</v>
      </c>
      <c r="F123" s="30">
        <v>2556</v>
      </c>
      <c r="G123" s="30">
        <v>2557</v>
      </c>
      <c r="H123" s="30">
        <v>2558</v>
      </c>
      <c r="I123" s="30">
        <v>2559</v>
      </c>
      <c r="J123" s="38"/>
      <c r="K123" s="40"/>
    </row>
    <row r="124" spans="1:11" ht="19.5" customHeight="1" x14ac:dyDescent="0.35">
      <c r="A124" s="5">
        <v>2553</v>
      </c>
      <c r="B124" s="5"/>
      <c r="C124" s="5"/>
      <c r="D124" s="5"/>
      <c r="E124" s="6"/>
      <c r="F124" s="6"/>
      <c r="G124" s="6"/>
      <c r="H124" s="6"/>
      <c r="I124" s="6"/>
      <c r="J124" s="11"/>
      <c r="K124" s="17"/>
    </row>
    <row r="125" spans="1:11" ht="19.5" customHeight="1" x14ac:dyDescent="0.35">
      <c r="A125" s="5">
        <v>2554</v>
      </c>
      <c r="B125" s="5"/>
      <c r="C125" s="5"/>
      <c r="D125" s="5"/>
      <c r="E125" s="6"/>
      <c r="F125" s="6"/>
      <c r="G125" s="6"/>
      <c r="H125" s="6"/>
      <c r="I125" s="6"/>
      <c r="J125" s="11"/>
      <c r="K125" s="17"/>
    </row>
    <row r="126" spans="1:11" ht="19.5" customHeight="1" x14ac:dyDescent="0.35">
      <c r="A126" s="5">
        <v>2555</v>
      </c>
      <c r="B126" s="5"/>
      <c r="C126" s="5"/>
      <c r="D126" s="5"/>
      <c r="E126" s="6"/>
      <c r="F126" s="6"/>
      <c r="G126" s="6"/>
      <c r="H126" s="6"/>
      <c r="I126" s="6"/>
      <c r="J126" s="11"/>
      <c r="K126" s="17"/>
    </row>
    <row r="127" spans="1:11" ht="19.5" customHeight="1" x14ac:dyDescent="0.35">
      <c r="A127" s="5">
        <v>2556</v>
      </c>
      <c r="B127" s="5"/>
      <c r="C127" s="5"/>
      <c r="D127" s="5"/>
      <c r="E127" s="6"/>
      <c r="F127" s="6"/>
      <c r="G127" s="6"/>
      <c r="H127" s="6"/>
      <c r="I127" s="6"/>
      <c r="J127" s="11"/>
      <c r="K127" s="17"/>
    </row>
    <row r="128" spans="1:11" ht="19.5" customHeight="1" x14ac:dyDescent="0.35">
      <c r="A128" s="5">
        <v>2557</v>
      </c>
      <c r="B128" s="5">
        <v>11</v>
      </c>
      <c r="C128" s="5"/>
      <c r="D128" s="5"/>
      <c r="E128" s="6"/>
      <c r="F128" s="6"/>
      <c r="G128" s="6"/>
      <c r="H128" s="6"/>
      <c r="I128" s="6"/>
      <c r="J128" s="11"/>
      <c r="K128" s="17">
        <f>J128*100/B128</f>
        <v>0</v>
      </c>
    </row>
    <row r="129" spans="1:11" ht="19.5" customHeight="1" x14ac:dyDescent="0.35">
      <c r="A129" s="5">
        <v>2558</v>
      </c>
      <c r="B129" s="5">
        <v>27</v>
      </c>
      <c r="C129" s="5"/>
      <c r="D129" s="5"/>
      <c r="E129" s="6"/>
      <c r="F129" s="6"/>
      <c r="G129" s="6"/>
      <c r="H129" s="6"/>
      <c r="I129" s="6"/>
      <c r="J129" s="11"/>
      <c r="K129" s="17">
        <f>J129*100/B129</f>
        <v>0</v>
      </c>
    </row>
    <row r="130" spans="1:11" ht="19.5" customHeight="1" x14ac:dyDescent="0.35">
      <c r="A130" s="5">
        <v>2559</v>
      </c>
      <c r="B130" s="5">
        <v>11</v>
      </c>
      <c r="C130" s="5"/>
      <c r="D130" s="5"/>
      <c r="E130" s="6"/>
      <c r="F130" s="6"/>
      <c r="G130" s="6"/>
      <c r="H130" s="6"/>
      <c r="I130" s="6"/>
      <c r="J130" s="11"/>
      <c r="K130" s="17">
        <f>J130*100/B130</f>
        <v>0</v>
      </c>
    </row>
    <row r="131" spans="1:11" ht="19.5" customHeight="1" x14ac:dyDescent="0.35">
      <c r="A131" s="16" t="s">
        <v>0</v>
      </c>
      <c r="B131" s="16">
        <f>SUM(B124:B130)</f>
        <v>49</v>
      </c>
      <c r="C131" s="16"/>
      <c r="D131" s="16"/>
      <c r="E131" s="16"/>
      <c r="F131" s="16"/>
      <c r="G131" s="16"/>
      <c r="H131" s="16"/>
      <c r="I131" s="16"/>
      <c r="J131" s="16"/>
      <c r="K131" s="19">
        <f>J131*100/B131</f>
        <v>0</v>
      </c>
    </row>
    <row r="132" spans="1:11" ht="12.75" customHeight="1" x14ac:dyDescent="0.35"/>
    <row r="133" spans="1:11" ht="12.75" customHeight="1" x14ac:dyDescent="0.35"/>
    <row r="134" spans="1:11" ht="12.75" customHeight="1" x14ac:dyDescent="0.35"/>
    <row r="135" spans="1:11" ht="23.25" x14ac:dyDescent="0.35">
      <c r="A135" s="47" t="s">
        <v>11</v>
      </c>
      <c r="B135" s="47"/>
      <c r="C135" s="47"/>
      <c r="D135" s="47"/>
      <c r="E135" s="47"/>
      <c r="F135" s="47"/>
      <c r="G135" s="47"/>
      <c r="H135" s="47"/>
      <c r="I135" s="47"/>
      <c r="J135" s="47"/>
      <c r="K135" s="47"/>
    </row>
    <row r="136" spans="1:11" ht="23.25" x14ac:dyDescent="0.35">
      <c r="A136" s="9" t="s">
        <v>16</v>
      </c>
      <c r="B136" s="3"/>
      <c r="C136" s="3"/>
      <c r="D136" s="3"/>
      <c r="E136" s="3"/>
      <c r="F136" s="3"/>
      <c r="G136" s="3"/>
      <c r="H136" s="3"/>
      <c r="I136" s="3"/>
      <c r="J136" s="3"/>
      <c r="K136" s="8"/>
    </row>
    <row r="137" spans="1:11" ht="24" customHeight="1" x14ac:dyDescent="0.35">
      <c r="A137" s="48" t="s">
        <v>13</v>
      </c>
      <c r="B137" s="48" t="s">
        <v>2</v>
      </c>
      <c r="C137" s="45" t="s">
        <v>15</v>
      </c>
      <c r="D137" s="46"/>
      <c r="E137" s="46"/>
      <c r="F137" s="46"/>
      <c r="G137" s="46"/>
      <c r="H137" s="46"/>
      <c r="I137" s="46"/>
      <c r="J137" s="41" t="s">
        <v>14</v>
      </c>
      <c r="K137" s="43" t="s">
        <v>22</v>
      </c>
    </row>
    <row r="138" spans="1:11" ht="41.1" customHeight="1" x14ac:dyDescent="0.35">
      <c r="A138" s="49"/>
      <c r="B138" s="48"/>
      <c r="C138" s="31">
        <v>2553</v>
      </c>
      <c r="D138" s="31">
        <v>2554</v>
      </c>
      <c r="E138" s="32">
        <v>2555</v>
      </c>
      <c r="F138" s="32">
        <v>2556</v>
      </c>
      <c r="G138" s="32">
        <v>2557</v>
      </c>
      <c r="H138" s="32">
        <v>2558</v>
      </c>
      <c r="I138" s="32">
        <v>2559</v>
      </c>
      <c r="J138" s="42"/>
      <c r="K138" s="44"/>
    </row>
    <row r="139" spans="1:11" ht="19.5" customHeight="1" x14ac:dyDescent="0.35">
      <c r="A139" s="5">
        <v>2553</v>
      </c>
      <c r="B139" s="5"/>
      <c r="C139" s="5"/>
      <c r="D139" s="5"/>
      <c r="E139" s="6"/>
      <c r="F139" s="6"/>
      <c r="G139" s="6"/>
      <c r="H139" s="6"/>
      <c r="I139" s="6"/>
      <c r="J139" s="11"/>
      <c r="K139" s="17"/>
    </row>
    <row r="140" spans="1:11" ht="19.5" customHeight="1" x14ac:dyDescent="0.35">
      <c r="A140" s="5">
        <v>2554</v>
      </c>
      <c r="B140" s="5"/>
      <c r="C140" s="5"/>
      <c r="D140" s="5"/>
      <c r="E140" s="6"/>
      <c r="F140" s="6"/>
      <c r="G140" s="6"/>
      <c r="H140" s="6"/>
      <c r="I140" s="6"/>
      <c r="J140" s="11"/>
      <c r="K140" s="17"/>
    </row>
    <row r="141" spans="1:11" ht="19.5" customHeight="1" x14ac:dyDescent="0.35">
      <c r="A141" s="5">
        <v>2555</v>
      </c>
      <c r="B141" s="5"/>
      <c r="C141" s="5"/>
      <c r="D141" s="5"/>
      <c r="E141" s="6"/>
      <c r="F141" s="6"/>
      <c r="G141" s="6"/>
      <c r="H141" s="6"/>
      <c r="I141" s="6"/>
      <c r="J141" s="11"/>
      <c r="K141" s="17"/>
    </row>
    <row r="142" spans="1:11" ht="19.5" customHeight="1" x14ac:dyDescent="0.35">
      <c r="A142" s="5">
        <v>2556</v>
      </c>
      <c r="B142" s="5"/>
      <c r="C142" s="5"/>
      <c r="D142" s="5"/>
      <c r="E142" s="6"/>
      <c r="F142" s="6"/>
      <c r="G142" s="6"/>
      <c r="H142" s="6"/>
      <c r="I142" s="6"/>
      <c r="J142" s="11"/>
      <c r="K142" s="17"/>
    </row>
    <row r="143" spans="1:11" ht="19.5" customHeight="1" x14ac:dyDescent="0.35">
      <c r="A143" s="5">
        <v>2557</v>
      </c>
      <c r="B143" s="5">
        <v>12</v>
      </c>
      <c r="C143" s="5"/>
      <c r="D143" s="5"/>
      <c r="E143" s="6"/>
      <c r="F143" s="6"/>
      <c r="G143" s="6">
        <v>11</v>
      </c>
      <c r="H143" s="6">
        <v>11</v>
      </c>
      <c r="I143" s="25">
        <v>11</v>
      </c>
      <c r="J143" s="11">
        <v>1</v>
      </c>
      <c r="K143" s="17">
        <f>(B143-J143-(SUM(C155:I155)))*100/B143</f>
        <v>91.666666666666671</v>
      </c>
    </row>
    <row r="144" spans="1:11" ht="19.5" customHeight="1" x14ac:dyDescent="0.35">
      <c r="A144" s="5">
        <v>2558</v>
      </c>
      <c r="B144" s="5">
        <v>27</v>
      </c>
      <c r="C144" s="5"/>
      <c r="D144" s="5"/>
      <c r="E144" s="6"/>
      <c r="F144" s="6"/>
      <c r="G144" s="6"/>
      <c r="H144" s="6">
        <v>23</v>
      </c>
      <c r="I144" s="25">
        <v>21</v>
      </c>
      <c r="J144" s="11">
        <v>6</v>
      </c>
      <c r="K144" s="17">
        <f>(B144-J144-(SUM(C156:I156)))*100/B144</f>
        <v>77.777777777777771</v>
      </c>
    </row>
    <row r="145" spans="1:11" ht="19.5" customHeight="1" x14ac:dyDescent="0.35">
      <c r="A145" s="5">
        <v>2559</v>
      </c>
      <c r="B145" s="5">
        <v>7</v>
      </c>
      <c r="C145" s="5"/>
      <c r="D145" s="5"/>
      <c r="E145" s="6"/>
      <c r="F145" s="6"/>
      <c r="G145" s="6"/>
      <c r="H145" s="6"/>
      <c r="I145" s="25">
        <v>6</v>
      </c>
      <c r="J145" s="11">
        <v>0</v>
      </c>
      <c r="K145" s="17">
        <f>(B145-J145-(SUM(C157:I157)))*100/B145</f>
        <v>100</v>
      </c>
    </row>
    <row r="146" spans="1:11" ht="19.5" customHeight="1" x14ac:dyDescent="0.35">
      <c r="A146" s="7" t="s">
        <v>0</v>
      </c>
      <c r="B146" s="7">
        <f>SUM(B139:B145)</f>
        <v>46</v>
      </c>
      <c r="C146" s="7"/>
      <c r="D146" s="7"/>
      <c r="E146" s="7"/>
      <c r="F146" s="7"/>
      <c r="G146" s="7">
        <f>SUM(G139:G145)</f>
        <v>11</v>
      </c>
      <c r="H146" s="7">
        <f>SUM(H139:H145)</f>
        <v>34</v>
      </c>
      <c r="I146" s="7">
        <f>SUM(I139:I145)</f>
        <v>38</v>
      </c>
      <c r="J146" s="7">
        <f>SUM(J139:J145)</f>
        <v>7</v>
      </c>
      <c r="K146" s="18">
        <f>(B146-J146-(SUM(C158:I158)))*100/B146</f>
        <v>84.782608695652172</v>
      </c>
    </row>
    <row r="147" spans="1:11" ht="20.25" customHeight="1" x14ac:dyDescent="0.35"/>
    <row r="148" spans="1:11" ht="23.25" x14ac:dyDescent="0.35">
      <c r="A148" s="9" t="s">
        <v>17</v>
      </c>
      <c r="B148" s="3"/>
      <c r="C148" s="3"/>
      <c r="D148" s="3"/>
      <c r="E148" s="3"/>
      <c r="F148" s="3"/>
      <c r="G148" s="3"/>
      <c r="H148" s="3"/>
      <c r="I148" s="3"/>
      <c r="J148" s="3"/>
      <c r="K148" s="15"/>
    </row>
    <row r="149" spans="1:11" ht="24" customHeight="1" x14ac:dyDescent="0.35">
      <c r="A149" s="35" t="s">
        <v>13</v>
      </c>
      <c r="B149" s="35" t="s">
        <v>2</v>
      </c>
      <c r="C149" s="50" t="s">
        <v>18</v>
      </c>
      <c r="D149" s="51"/>
      <c r="E149" s="51"/>
      <c r="F149" s="51"/>
      <c r="G149" s="51"/>
      <c r="H149" s="51"/>
      <c r="I149" s="51"/>
      <c r="J149" s="37" t="s">
        <v>19</v>
      </c>
      <c r="K149" s="39" t="s">
        <v>21</v>
      </c>
    </row>
    <row r="150" spans="1:11" ht="41.1" customHeight="1" x14ac:dyDescent="0.35">
      <c r="A150" s="36"/>
      <c r="B150" s="35"/>
      <c r="C150" s="29">
        <v>2553</v>
      </c>
      <c r="D150" s="29">
        <v>2554</v>
      </c>
      <c r="E150" s="30">
        <v>2555</v>
      </c>
      <c r="F150" s="30">
        <v>2556</v>
      </c>
      <c r="G150" s="30">
        <v>2557</v>
      </c>
      <c r="H150" s="30">
        <v>2558</v>
      </c>
      <c r="I150" s="30">
        <v>2559</v>
      </c>
      <c r="J150" s="38"/>
      <c r="K150" s="40"/>
    </row>
    <row r="151" spans="1:11" ht="19.5" customHeight="1" x14ac:dyDescent="0.35">
      <c r="A151" s="5">
        <v>2553</v>
      </c>
      <c r="B151" s="5"/>
      <c r="C151" s="5"/>
      <c r="D151" s="5"/>
      <c r="E151" s="6"/>
      <c r="F151" s="6"/>
      <c r="G151" s="6"/>
      <c r="H151" s="6"/>
      <c r="I151" s="6"/>
      <c r="J151" s="11"/>
      <c r="K151" s="17"/>
    </row>
    <row r="152" spans="1:11" ht="19.5" customHeight="1" x14ac:dyDescent="0.35">
      <c r="A152" s="5">
        <v>2554</v>
      </c>
      <c r="B152" s="5"/>
      <c r="C152" s="5"/>
      <c r="D152" s="5"/>
      <c r="E152" s="6"/>
      <c r="F152" s="6"/>
      <c r="G152" s="6"/>
      <c r="H152" s="6"/>
      <c r="I152" s="6"/>
      <c r="J152" s="11"/>
      <c r="K152" s="17"/>
    </row>
    <row r="153" spans="1:11" ht="19.5" customHeight="1" x14ac:dyDescent="0.35">
      <c r="A153" s="5">
        <v>2555</v>
      </c>
      <c r="B153" s="5"/>
      <c r="C153" s="5"/>
      <c r="D153" s="5"/>
      <c r="E153" s="6"/>
      <c r="F153" s="6"/>
      <c r="G153" s="6"/>
      <c r="H153" s="6"/>
      <c r="I153" s="6"/>
      <c r="J153" s="11"/>
      <c r="K153" s="17"/>
    </row>
    <row r="154" spans="1:11" ht="19.5" customHeight="1" x14ac:dyDescent="0.35">
      <c r="A154" s="5">
        <v>2556</v>
      </c>
      <c r="B154" s="5"/>
      <c r="C154" s="5"/>
      <c r="D154" s="5"/>
      <c r="E154" s="6"/>
      <c r="F154" s="6"/>
      <c r="G154" s="6"/>
      <c r="H154" s="6"/>
      <c r="I154" s="6"/>
      <c r="J154" s="11"/>
      <c r="K154" s="17"/>
    </row>
    <row r="155" spans="1:11" ht="19.5" customHeight="1" x14ac:dyDescent="0.35">
      <c r="A155" s="5">
        <v>2557</v>
      </c>
      <c r="B155" s="5">
        <v>12</v>
      </c>
      <c r="C155" s="5"/>
      <c r="D155" s="5"/>
      <c r="E155" s="6"/>
      <c r="F155" s="6"/>
      <c r="G155" s="6"/>
      <c r="H155" s="6"/>
      <c r="I155" s="6"/>
      <c r="J155" s="11"/>
      <c r="K155" s="17">
        <f>J155*100/B155</f>
        <v>0</v>
      </c>
    </row>
    <row r="156" spans="1:11" ht="19.5" customHeight="1" x14ac:dyDescent="0.35">
      <c r="A156" s="5">
        <v>2558</v>
      </c>
      <c r="B156" s="5">
        <v>27</v>
      </c>
      <c r="C156" s="5"/>
      <c r="D156" s="5"/>
      <c r="E156" s="6"/>
      <c r="F156" s="6"/>
      <c r="G156" s="6"/>
      <c r="H156" s="6"/>
      <c r="I156" s="6"/>
      <c r="J156" s="11"/>
      <c r="K156" s="17">
        <f>J156*100/B156</f>
        <v>0</v>
      </c>
    </row>
    <row r="157" spans="1:11" ht="19.5" customHeight="1" x14ac:dyDescent="0.35">
      <c r="A157" s="5">
        <v>2559</v>
      </c>
      <c r="B157" s="5">
        <v>7</v>
      </c>
      <c r="C157" s="5"/>
      <c r="D157" s="5"/>
      <c r="E157" s="6"/>
      <c r="F157" s="6"/>
      <c r="G157" s="6"/>
      <c r="H157" s="6"/>
      <c r="I157" s="6"/>
      <c r="J157" s="11"/>
      <c r="K157" s="17">
        <f>J157*100/B157</f>
        <v>0</v>
      </c>
    </row>
    <row r="158" spans="1:11" ht="19.5" customHeight="1" x14ac:dyDescent="0.35">
      <c r="A158" s="16" t="s">
        <v>0</v>
      </c>
      <c r="B158" s="16">
        <f>SUM(B151:B157)</f>
        <v>46</v>
      </c>
      <c r="C158" s="16"/>
      <c r="D158" s="16"/>
      <c r="E158" s="16"/>
      <c r="F158" s="16"/>
      <c r="G158" s="16"/>
      <c r="H158" s="16"/>
      <c r="I158" s="16"/>
      <c r="J158" s="16"/>
      <c r="K158" s="19">
        <f>J158*100/B158</f>
        <v>0</v>
      </c>
    </row>
    <row r="159" spans="1:11" ht="12.75" customHeight="1" x14ac:dyDescent="0.35"/>
    <row r="160" spans="1:11" ht="12.75" customHeight="1" x14ac:dyDescent="0.35"/>
    <row r="161" spans="1:11" ht="12.75" customHeight="1" x14ac:dyDescent="0.35"/>
    <row r="162" spans="1:11" ht="23.25" x14ac:dyDescent="0.35">
      <c r="A162" s="47" t="s">
        <v>4</v>
      </c>
      <c r="B162" s="47"/>
      <c r="C162" s="47"/>
      <c r="D162" s="47"/>
      <c r="E162" s="47"/>
      <c r="F162" s="47"/>
      <c r="G162" s="47"/>
      <c r="H162" s="47"/>
      <c r="I162" s="47"/>
      <c r="J162" s="47"/>
      <c r="K162" s="47"/>
    </row>
    <row r="163" spans="1:11" ht="23.25" x14ac:dyDescent="0.35">
      <c r="A163" s="9" t="s">
        <v>16</v>
      </c>
      <c r="B163" s="3"/>
      <c r="C163" s="3"/>
      <c r="D163" s="3"/>
      <c r="E163" s="3"/>
      <c r="F163" s="3"/>
      <c r="G163" s="3"/>
      <c r="H163" s="3"/>
      <c r="I163" s="3"/>
      <c r="J163" s="3"/>
      <c r="K163" s="8"/>
    </row>
    <row r="164" spans="1:11" ht="24" customHeight="1" x14ac:dyDescent="0.35">
      <c r="A164" s="48" t="s">
        <v>13</v>
      </c>
      <c r="B164" s="48" t="s">
        <v>2</v>
      </c>
      <c r="C164" s="45" t="s">
        <v>15</v>
      </c>
      <c r="D164" s="46"/>
      <c r="E164" s="46"/>
      <c r="F164" s="46"/>
      <c r="G164" s="46"/>
      <c r="H164" s="46"/>
      <c r="I164" s="46"/>
      <c r="J164" s="41" t="s">
        <v>14</v>
      </c>
      <c r="K164" s="43" t="s">
        <v>22</v>
      </c>
    </row>
    <row r="165" spans="1:11" ht="41.1" customHeight="1" x14ac:dyDescent="0.35">
      <c r="A165" s="49"/>
      <c r="B165" s="48"/>
      <c r="C165" s="31">
        <v>2553</v>
      </c>
      <c r="D165" s="31">
        <v>2554</v>
      </c>
      <c r="E165" s="32">
        <v>2555</v>
      </c>
      <c r="F165" s="32">
        <v>2556</v>
      </c>
      <c r="G165" s="32">
        <v>2557</v>
      </c>
      <c r="H165" s="32">
        <v>2558</v>
      </c>
      <c r="I165" s="32">
        <v>2559</v>
      </c>
      <c r="J165" s="42"/>
      <c r="K165" s="44"/>
    </row>
    <row r="166" spans="1:11" ht="19.5" customHeight="1" x14ac:dyDescent="0.35">
      <c r="A166" s="5">
        <v>2553</v>
      </c>
      <c r="B166" s="5">
        <f>29+34+37</f>
        <v>100</v>
      </c>
      <c r="C166" s="5">
        <v>94</v>
      </c>
      <c r="D166" s="5">
        <v>89</v>
      </c>
      <c r="E166" s="6">
        <v>89</v>
      </c>
      <c r="F166" s="6">
        <v>86</v>
      </c>
      <c r="G166" s="23">
        <f>B166-J166</f>
        <v>88</v>
      </c>
      <c r="H166" s="6">
        <v>5</v>
      </c>
      <c r="I166" s="6">
        <v>1</v>
      </c>
      <c r="J166" s="11">
        <v>12</v>
      </c>
      <c r="K166" s="17">
        <f>G166/B166*100</f>
        <v>88</v>
      </c>
    </row>
    <row r="167" spans="1:11" ht="19.5" customHeight="1" x14ac:dyDescent="0.35">
      <c r="A167" s="5">
        <v>2554</v>
      </c>
      <c r="B167" s="5">
        <f>38+38+40+40+42</f>
        <v>198</v>
      </c>
      <c r="C167" s="5"/>
      <c r="D167" s="5">
        <v>185</v>
      </c>
      <c r="E167" s="6">
        <v>176</v>
      </c>
      <c r="F167" s="6">
        <v>173</v>
      </c>
      <c r="G167" s="6">
        <v>171</v>
      </c>
      <c r="H167" s="23">
        <f>B167-J167</f>
        <v>180</v>
      </c>
      <c r="I167" s="6">
        <v>3</v>
      </c>
      <c r="J167" s="11">
        <v>18</v>
      </c>
      <c r="K167" s="17">
        <f>H167/B167*100</f>
        <v>90.909090909090907</v>
      </c>
    </row>
    <row r="168" spans="1:11" ht="19.5" customHeight="1" x14ac:dyDescent="0.35">
      <c r="A168" s="5">
        <v>2555</v>
      </c>
      <c r="B168" s="5">
        <f>29+30+30+28</f>
        <v>117</v>
      </c>
      <c r="C168" s="5"/>
      <c r="D168" s="5"/>
      <c r="E168" s="6">
        <v>109</v>
      </c>
      <c r="F168" s="6">
        <v>102</v>
      </c>
      <c r="G168" s="6">
        <v>102</v>
      </c>
      <c r="H168" s="6">
        <v>102</v>
      </c>
      <c r="I168" s="23">
        <f>B168-J168</f>
        <v>108</v>
      </c>
      <c r="J168" s="11">
        <v>9</v>
      </c>
      <c r="K168" s="17">
        <f>I168/B168*100</f>
        <v>92.307692307692307</v>
      </c>
    </row>
    <row r="169" spans="1:11" ht="19.5" customHeight="1" x14ac:dyDescent="0.35">
      <c r="A169" s="5">
        <v>2556</v>
      </c>
      <c r="B169" s="5">
        <f>42+42+39</f>
        <v>123</v>
      </c>
      <c r="C169" s="5"/>
      <c r="D169" s="5"/>
      <c r="E169" s="6"/>
      <c r="F169" s="6">
        <v>97</v>
      </c>
      <c r="G169" s="6">
        <v>96</v>
      </c>
      <c r="H169" s="6">
        <v>94</v>
      </c>
      <c r="I169" s="23">
        <f>B169-J169</f>
        <v>97</v>
      </c>
      <c r="J169" s="11">
        <v>26</v>
      </c>
      <c r="K169" s="17">
        <f>I169/B169*100</f>
        <v>78.861788617886177</v>
      </c>
    </row>
    <row r="170" spans="1:11" ht="19.5" customHeight="1" x14ac:dyDescent="0.35">
      <c r="A170" s="5">
        <v>2557</v>
      </c>
      <c r="B170" s="5">
        <f>34+29</f>
        <v>63</v>
      </c>
      <c r="C170" s="5"/>
      <c r="D170" s="5"/>
      <c r="E170" s="6"/>
      <c r="F170" s="6"/>
      <c r="G170" s="6">
        <v>47</v>
      </c>
      <c r="H170" s="6">
        <v>47</v>
      </c>
      <c r="I170" s="23">
        <f>B170-J170</f>
        <v>53</v>
      </c>
      <c r="J170" s="11">
        <v>10</v>
      </c>
      <c r="K170" s="17">
        <f>I170/B170*100</f>
        <v>84.126984126984127</v>
      </c>
    </row>
    <row r="171" spans="1:11" ht="19.5" customHeight="1" x14ac:dyDescent="0.35">
      <c r="A171" s="5">
        <v>2558</v>
      </c>
      <c r="B171" s="5">
        <f>27+26</f>
        <v>53</v>
      </c>
      <c r="C171" s="5"/>
      <c r="D171" s="5"/>
      <c r="E171" s="6"/>
      <c r="F171" s="6"/>
      <c r="G171" s="6"/>
      <c r="H171" s="6">
        <v>49</v>
      </c>
      <c r="I171" s="23">
        <f>B171-J171</f>
        <v>52</v>
      </c>
      <c r="J171" s="11">
        <v>1</v>
      </c>
      <c r="K171" s="17">
        <f>I171/B171*100</f>
        <v>98.113207547169807</v>
      </c>
    </row>
    <row r="172" spans="1:11" ht="19.5" customHeight="1" x14ac:dyDescent="0.35">
      <c r="A172" s="5">
        <v>2559</v>
      </c>
      <c r="B172" s="5">
        <f>33+31</f>
        <v>64</v>
      </c>
      <c r="C172" s="5"/>
      <c r="D172" s="5"/>
      <c r="E172" s="6"/>
      <c r="F172" s="6"/>
      <c r="G172" s="6"/>
      <c r="H172" s="6"/>
      <c r="I172" s="23">
        <f>B172-J172</f>
        <v>60</v>
      </c>
      <c r="J172" s="11">
        <v>4</v>
      </c>
      <c r="K172" s="17">
        <f>I172/B172*100</f>
        <v>93.75</v>
      </c>
    </row>
    <row r="173" spans="1:11" ht="19.5" customHeight="1" x14ac:dyDescent="0.35">
      <c r="A173" s="7" t="s">
        <v>0</v>
      </c>
      <c r="B173" s="7">
        <f t="shared" ref="B173:J173" si="3">SUM(B166:B172)</f>
        <v>718</v>
      </c>
      <c r="C173" s="7">
        <f t="shared" si="3"/>
        <v>94</v>
      </c>
      <c r="D173" s="7">
        <f t="shared" si="3"/>
        <v>274</v>
      </c>
      <c r="E173" s="7">
        <f t="shared" si="3"/>
        <v>374</v>
      </c>
      <c r="F173" s="7">
        <f t="shared" si="3"/>
        <v>458</v>
      </c>
      <c r="G173" s="7">
        <f t="shared" si="3"/>
        <v>504</v>
      </c>
      <c r="H173" s="7">
        <f t="shared" si="3"/>
        <v>477</v>
      </c>
      <c r="I173" s="7">
        <f t="shared" si="3"/>
        <v>374</v>
      </c>
      <c r="J173" s="7">
        <f t="shared" si="3"/>
        <v>80</v>
      </c>
      <c r="K173" s="24"/>
    </row>
    <row r="174" spans="1:11" ht="20.25" customHeight="1" x14ac:dyDescent="0.35"/>
    <row r="175" spans="1:11" ht="23.25" x14ac:dyDescent="0.35">
      <c r="A175" s="9" t="s">
        <v>17</v>
      </c>
      <c r="B175" s="3"/>
      <c r="C175" s="3"/>
      <c r="D175" s="3"/>
      <c r="E175" s="3"/>
      <c r="F175" s="3"/>
      <c r="G175" s="3"/>
      <c r="H175" s="3"/>
      <c r="I175" s="3"/>
      <c r="J175" s="3"/>
      <c r="K175" s="15"/>
    </row>
    <row r="176" spans="1:11" ht="24" customHeight="1" x14ac:dyDescent="0.35">
      <c r="A176" s="35" t="s">
        <v>13</v>
      </c>
      <c r="B176" s="35" t="s">
        <v>2</v>
      </c>
      <c r="C176" s="50" t="s">
        <v>18</v>
      </c>
      <c r="D176" s="51"/>
      <c r="E176" s="51"/>
      <c r="F176" s="51"/>
      <c r="G176" s="51"/>
      <c r="H176" s="51"/>
      <c r="I176" s="51"/>
      <c r="J176" s="37" t="s">
        <v>19</v>
      </c>
      <c r="K176" s="39" t="s">
        <v>21</v>
      </c>
    </row>
    <row r="177" spans="1:11" ht="41.1" customHeight="1" x14ac:dyDescent="0.35">
      <c r="A177" s="36"/>
      <c r="B177" s="35"/>
      <c r="C177" s="29">
        <v>2553</v>
      </c>
      <c r="D177" s="29">
        <v>2554</v>
      </c>
      <c r="E177" s="30">
        <v>2555</v>
      </c>
      <c r="F177" s="30">
        <v>2556</v>
      </c>
      <c r="G177" s="30">
        <v>2557</v>
      </c>
      <c r="H177" s="30">
        <v>2558</v>
      </c>
      <c r="I177" s="30">
        <v>2559</v>
      </c>
      <c r="J177" s="38"/>
      <c r="K177" s="40"/>
    </row>
    <row r="178" spans="1:11" ht="19.5" customHeight="1" x14ac:dyDescent="0.35">
      <c r="A178" s="5">
        <v>2553</v>
      </c>
      <c r="B178" s="5">
        <f>29+34+37</f>
        <v>100</v>
      </c>
      <c r="C178" s="5"/>
      <c r="D178" s="5"/>
      <c r="E178" s="6"/>
      <c r="F178" s="6"/>
      <c r="G178" s="23">
        <v>84</v>
      </c>
      <c r="H178" s="6">
        <v>3</v>
      </c>
      <c r="I178" s="6">
        <v>1</v>
      </c>
      <c r="J178" s="11">
        <v>84</v>
      </c>
      <c r="K178" s="17">
        <f t="shared" ref="K178:K184" si="4">J178*100/B178</f>
        <v>84</v>
      </c>
    </row>
    <row r="179" spans="1:11" ht="19.5" customHeight="1" x14ac:dyDescent="0.35">
      <c r="A179" s="5">
        <v>2554</v>
      </c>
      <c r="B179" s="5">
        <f>38+38+40+40+42</f>
        <v>198</v>
      </c>
      <c r="C179" s="5"/>
      <c r="D179" s="5"/>
      <c r="E179" s="6"/>
      <c r="F179" s="6"/>
      <c r="G179" s="6"/>
      <c r="H179" s="23">
        <v>177</v>
      </c>
      <c r="I179" s="6">
        <v>1</v>
      </c>
      <c r="J179" s="11">
        <v>177</v>
      </c>
      <c r="K179" s="17">
        <f t="shared" si="4"/>
        <v>89.393939393939391</v>
      </c>
    </row>
    <row r="180" spans="1:11" ht="19.5" customHeight="1" x14ac:dyDescent="0.35">
      <c r="A180" s="5">
        <v>2555</v>
      </c>
      <c r="B180" s="5">
        <f>29+30+30+28</f>
        <v>117</v>
      </c>
      <c r="C180" s="5"/>
      <c r="D180" s="5"/>
      <c r="E180" s="6"/>
      <c r="F180" s="6"/>
      <c r="G180" s="6"/>
      <c r="H180" s="6"/>
      <c r="I180" s="23">
        <v>107</v>
      </c>
      <c r="J180" s="11">
        <v>107</v>
      </c>
      <c r="K180" s="17">
        <f t="shared" si="4"/>
        <v>91.452991452991455</v>
      </c>
    </row>
    <row r="181" spans="1:11" ht="19.5" customHeight="1" x14ac:dyDescent="0.35">
      <c r="A181" s="5">
        <v>2556</v>
      </c>
      <c r="B181" s="5">
        <f>42+42+39</f>
        <v>123</v>
      </c>
      <c r="C181" s="5"/>
      <c r="D181" s="5"/>
      <c r="E181" s="6"/>
      <c r="F181" s="6"/>
      <c r="G181" s="6"/>
      <c r="H181" s="6"/>
      <c r="I181" s="6"/>
      <c r="J181" s="11"/>
      <c r="K181" s="17">
        <f t="shared" si="4"/>
        <v>0</v>
      </c>
    </row>
    <row r="182" spans="1:11" ht="19.5" customHeight="1" x14ac:dyDescent="0.35">
      <c r="A182" s="5">
        <v>2557</v>
      </c>
      <c r="B182" s="5">
        <f>34+29</f>
        <v>63</v>
      </c>
      <c r="C182" s="5"/>
      <c r="D182" s="5"/>
      <c r="E182" s="6"/>
      <c r="F182" s="6"/>
      <c r="G182" s="6"/>
      <c r="H182" s="6"/>
      <c r="I182" s="6"/>
      <c r="J182" s="11"/>
      <c r="K182" s="17">
        <f t="shared" si="4"/>
        <v>0</v>
      </c>
    </row>
    <row r="183" spans="1:11" ht="19.5" customHeight="1" x14ac:dyDescent="0.35">
      <c r="A183" s="5">
        <v>2558</v>
      </c>
      <c r="B183" s="5">
        <f>27+26</f>
        <v>53</v>
      </c>
      <c r="C183" s="5"/>
      <c r="D183" s="5"/>
      <c r="E183" s="6"/>
      <c r="F183" s="6"/>
      <c r="G183" s="6"/>
      <c r="H183" s="6"/>
      <c r="I183" s="6"/>
      <c r="J183" s="11"/>
      <c r="K183" s="17">
        <f t="shared" si="4"/>
        <v>0</v>
      </c>
    </row>
    <row r="184" spans="1:11" ht="19.5" customHeight="1" x14ac:dyDescent="0.35">
      <c r="A184" s="5">
        <v>2559</v>
      </c>
      <c r="B184" s="5">
        <f>33+31</f>
        <v>64</v>
      </c>
      <c r="C184" s="5"/>
      <c r="D184" s="5"/>
      <c r="E184" s="6"/>
      <c r="F184" s="6"/>
      <c r="G184" s="6"/>
      <c r="H184" s="6"/>
      <c r="I184" s="6"/>
      <c r="J184" s="11"/>
      <c r="K184" s="17">
        <f t="shared" si="4"/>
        <v>0</v>
      </c>
    </row>
    <row r="185" spans="1:11" ht="19.5" customHeight="1" x14ac:dyDescent="0.35">
      <c r="A185" s="16" t="s">
        <v>0</v>
      </c>
      <c r="B185" s="16">
        <f>SUM(B178:B184)</f>
        <v>718</v>
      </c>
      <c r="C185" s="16"/>
      <c r="D185" s="16"/>
      <c r="E185" s="16"/>
      <c r="F185" s="16"/>
      <c r="G185" s="16">
        <f>SUM(G178:G184)</f>
        <v>84</v>
      </c>
      <c r="H185" s="16">
        <f>SUM(H178:H184)</f>
        <v>180</v>
      </c>
      <c r="I185" s="16">
        <f>SUM(I178:I184)</f>
        <v>109</v>
      </c>
      <c r="J185" s="16">
        <f>SUM(J178:J184)</f>
        <v>368</v>
      </c>
      <c r="K185" s="24"/>
    </row>
    <row r="186" spans="1:11" ht="12.75" customHeight="1" x14ac:dyDescent="0.35"/>
    <row r="187" spans="1:11" ht="12.75" customHeight="1" x14ac:dyDescent="0.35"/>
    <row r="188" spans="1:11" ht="12.75" customHeight="1" x14ac:dyDescent="0.35"/>
    <row r="189" spans="1:11" ht="23.25" x14ac:dyDescent="0.35">
      <c r="A189" s="47" t="s">
        <v>7</v>
      </c>
      <c r="B189" s="47"/>
      <c r="C189" s="47"/>
      <c r="D189" s="47"/>
      <c r="E189" s="47"/>
      <c r="F189" s="47"/>
      <c r="G189" s="47"/>
      <c r="H189" s="47"/>
      <c r="I189" s="47"/>
      <c r="J189" s="47"/>
      <c r="K189" s="47"/>
    </row>
    <row r="190" spans="1:11" ht="23.25" x14ac:dyDescent="0.35">
      <c r="A190" s="9" t="s">
        <v>16</v>
      </c>
      <c r="B190" s="3"/>
      <c r="C190" s="3"/>
      <c r="D190" s="3"/>
      <c r="E190" s="3"/>
      <c r="F190" s="3"/>
      <c r="G190" s="3"/>
      <c r="H190" s="3"/>
      <c r="I190" s="3"/>
      <c r="J190" s="3"/>
      <c r="K190" s="8"/>
    </row>
    <row r="191" spans="1:11" ht="24" customHeight="1" x14ac:dyDescent="0.35">
      <c r="A191" s="48" t="s">
        <v>13</v>
      </c>
      <c r="B191" s="48" t="s">
        <v>2</v>
      </c>
      <c r="C191" s="45" t="s">
        <v>15</v>
      </c>
      <c r="D191" s="46"/>
      <c r="E191" s="46"/>
      <c r="F191" s="46"/>
      <c r="G191" s="46"/>
      <c r="H191" s="46"/>
      <c r="I191" s="46"/>
      <c r="J191" s="41" t="s">
        <v>14</v>
      </c>
      <c r="K191" s="43" t="s">
        <v>22</v>
      </c>
    </row>
    <row r="192" spans="1:11" ht="41.1" customHeight="1" x14ac:dyDescent="0.35">
      <c r="A192" s="49"/>
      <c r="B192" s="48"/>
      <c r="C192" s="31">
        <v>2553</v>
      </c>
      <c r="D192" s="31">
        <v>2554</v>
      </c>
      <c r="E192" s="32">
        <v>2555</v>
      </c>
      <c r="F192" s="32">
        <v>2556</v>
      </c>
      <c r="G192" s="32">
        <v>2557</v>
      </c>
      <c r="H192" s="32">
        <v>2558</v>
      </c>
      <c r="I192" s="32">
        <v>2559</v>
      </c>
      <c r="J192" s="42"/>
      <c r="K192" s="44"/>
    </row>
    <row r="193" spans="1:11" ht="19.5" customHeight="1" x14ac:dyDescent="0.35">
      <c r="A193" s="5">
        <v>2553</v>
      </c>
      <c r="B193" s="5"/>
      <c r="C193" s="5"/>
      <c r="D193" s="5"/>
      <c r="E193" s="6"/>
      <c r="F193" s="6"/>
      <c r="G193" s="6"/>
      <c r="H193" s="6"/>
      <c r="I193" s="6"/>
      <c r="J193" s="11"/>
      <c r="K193" s="17"/>
    </row>
    <row r="194" spans="1:11" ht="19.5" customHeight="1" x14ac:dyDescent="0.35">
      <c r="A194" s="5">
        <v>2554</v>
      </c>
      <c r="B194" s="5"/>
      <c r="C194" s="5"/>
      <c r="D194" s="5"/>
      <c r="E194" s="6"/>
      <c r="F194" s="6"/>
      <c r="G194" s="6"/>
      <c r="H194" s="6"/>
      <c r="I194" s="6"/>
      <c r="J194" s="11"/>
      <c r="K194" s="17"/>
    </row>
    <row r="195" spans="1:11" ht="19.5" customHeight="1" x14ac:dyDescent="0.35">
      <c r="A195" s="5">
        <v>2555</v>
      </c>
      <c r="B195" s="5"/>
      <c r="C195" s="5"/>
      <c r="D195" s="5"/>
      <c r="E195" s="6"/>
      <c r="F195" s="6"/>
      <c r="G195" s="6"/>
      <c r="H195" s="6"/>
      <c r="I195" s="6"/>
      <c r="J195" s="11"/>
      <c r="K195" s="17"/>
    </row>
    <row r="196" spans="1:11" ht="19.5" customHeight="1" x14ac:dyDescent="0.35">
      <c r="A196" s="5">
        <v>2556</v>
      </c>
      <c r="B196" s="5">
        <f>45+44</f>
        <v>89</v>
      </c>
      <c r="C196" s="5"/>
      <c r="D196" s="5"/>
      <c r="E196" s="6"/>
      <c r="F196" s="6">
        <v>79</v>
      </c>
      <c r="G196" s="6">
        <v>71</v>
      </c>
      <c r="H196" s="6">
        <v>70</v>
      </c>
      <c r="I196" s="23">
        <v>70</v>
      </c>
      <c r="J196" s="11">
        <v>17</v>
      </c>
      <c r="K196" s="17">
        <f>(B196-J196-(SUM(C208:I208)))*100/B196</f>
        <v>80.898876404494388</v>
      </c>
    </row>
    <row r="197" spans="1:11" ht="19.5" customHeight="1" x14ac:dyDescent="0.35">
      <c r="A197" s="5">
        <v>2557</v>
      </c>
      <c r="B197" s="5">
        <f>22+20</f>
        <v>42</v>
      </c>
      <c r="C197" s="5"/>
      <c r="D197" s="5"/>
      <c r="E197" s="6"/>
      <c r="F197" s="6"/>
      <c r="G197" s="6">
        <v>37</v>
      </c>
      <c r="H197" s="6">
        <v>36</v>
      </c>
      <c r="I197" s="23">
        <v>36</v>
      </c>
      <c r="J197" s="11">
        <v>5</v>
      </c>
      <c r="K197" s="17">
        <f>(B197-J197-(SUM(C209:I209)))*100/B197</f>
        <v>88.095238095238102</v>
      </c>
    </row>
    <row r="198" spans="1:11" ht="19.5" customHeight="1" x14ac:dyDescent="0.35">
      <c r="A198" s="5">
        <v>2558</v>
      </c>
      <c r="B198" s="5">
        <f>30+23</f>
        <v>53</v>
      </c>
      <c r="C198" s="5"/>
      <c r="D198" s="5"/>
      <c r="E198" s="6"/>
      <c r="F198" s="6"/>
      <c r="G198" s="6"/>
      <c r="H198" s="6">
        <v>29</v>
      </c>
      <c r="I198" s="23">
        <v>28</v>
      </c>
      <c r="J198" s="11">
        <v>19</v>
      </c>
      <c r="K198" s="17">
        <f>(B198-J198-(SUM(C210:I210)))*100/B198</f>
        <v>64.15094339622641</v>
      </c>
    </row>
    <row r="199" spans="1:11" ht="19.5" customHeight="1" x14ac:dyDescent="0.35">
      <c r="A199" s="5">
        <v>2559</v>
      </c>
      <c r="B199" s="5">
        <v>34</v>
      </c>
      <c r="C199" s="5"/>
      <c r="D199" s="5"/>
      <c r="E199" s="6"/>
      <c r="F199" s="6"/>
      <c r="G199" s="6"/>
      <c r="H199" s="6"/>
      <c r="I199" s="23">
        <v>26</v>
      </c>
      <c r="J199" s="11">
        <v>2</v>
      </c>
      <c r="K199" s="17">
        <f>(B199-J199-(SUM(C211:I211)))*100/B199</f>
        <v>94.117647058823536</v>
      </c>
    </row>
    <row r="200" spans="1:11" ht="19.5" customHeight="1" x14ac:dyDescent="0.35">
      <c r="A200" s="7" t="s">
        <v>0</v>
      </c>
      <c r="B200" s="7">
        <f>SUM(B193:B199)</f>
        <v>218</v>
      </c>
      <c r="C200" s="7"/>
      <c r="D200" s="7"/>
      <c r="E200" s="7"/>
      <c r="F200" s="7">
        <f>SUM(F193:F199)</f>
        <v>79</v>
      </c>
      <c r="G200" s="7">
        <f>SUM(G193:G199)</f>
        <v>108</v>
      </c>
      <c r="H200" s="7">
        <f>SUM(H193:H199)</f>
        <v>135</v>
      </c>
      <c r="I200" s="7">
        <f>SUM(I193:I199)</f>
        <v>160</v>
      </c>
      <c r="J200" s="7">
        <f>SUM(J193:J199)</f>
        <v>43</v>
      </c>
      <c r="K200" s="18">
        <f>(B200-J200-(SUM(C212:I212)))*100/B200</f>
        <v>80.275229357798167</v>
      </c>
    </row>
    <row r="201" spans="1:11" ht="20.25" customHeight="1" x14ac:dyDescent="0.35"/>
    <row r="202" spans="1:11" ht="23.25" x14ac:dyDescent="0.35">
      <c r="A202" s="9" t="s">
        <v>17</v>
      </c>
      <c r="B202" s="3"/>
      <c r="C202" s="3"/>
      <c r="D202" s="3"/>
      <c r="E202" s="3"/>
      <c r="F202" s="3"/>
      <c r="G202" s="3"/>
      <c r="H202" s="3"/>
      <c r="I202" s="3"/>
      <c r="J202" s="3"/>
      <c r="K202" s="15"/>
    </row>
    <row r="203" spans="1:11" ht="24" customHeight="1" x14ac:dyDescent="0.35">
      <c r="A203" s="35" t="s">
        <v>13</v>
      </c>
      <c r="B203" s="35" t="s">
        <v>2</v>
      </c>
      <c r="C203" s="50" t="s">
        <v>18</v>
      </c>
      <c r="D203" s="51"/>
      <c r="E203" s="51"/>
      <c r="F203" s="51"/>
      <c r="G203" s="51"/>
      <c r="H203" s="51"/>
      <c r="I203" s="51"/>
      <c r="J203" s="37" t="s">
        <v>19</v>
      </c>
      <c r="K203" s="39" t="s">
        <v>21</v>
      </c>
    </row>
    <row r="204" spans="1:11" ht="41.1" customHeight="1" x14ac:dyDescent="0.35">
      <c r="A204" s="36"/>
      <c r="B204" s="35"/>
      <c r="C204" s="29">
        <v>2553</v>
      </c>
      <c r="D204" s="29">
        <v>2554</v>
      </c>
      <c r="E204" s="30">
        <v>2555</v>
      </c>
      <c r="F204" s="30">
        <v>2556</v>
      </c>
      <c r="G204" s="30">
        <v>2557</v>
      </c>
      <c r="H204" s="30">
        <v>2558</v>
      </c>
      <c r="I204" s="30">
        <v>2559</v>
      </c>
      <c r="J204" s="38"/>
      <c r="K204" s="40"/>
    </row>
    <row r="205" spans="1:11" ht="19.5" customHeight="1" x14ac:dyDescent="0.35">
      <c r="A205" s="5">
        <v>2553</v>
      </c>
      <c r="B205" s="5"/>
      <c r="C205" s="5"/>
      <c r="D205" s="5"/>
      <c r="E205" s="6"/>
      <c r="F205" s="6"/>
      <c r="G205" s="6"/>
      <c r="H205" s="6"/>
      <c r="I205" s="6"/>
      <c r="J205" s="11"/>
      <c r="K205" s="17"/>
    </row>
    <row r="206" spans="1:11" ht="19.5" customHeight="1" x14ac:dyDescent="0.35">
      <c r="A206" s="5">
        <v>2554</v>
      </c>
      <c r="B206" s="5"/>
      <c r="C206" s="5"/>
      <c r="D206" s="5"/>
      <c r="E206" s="6"/>
      <c r="F206" s="6"/>
      <c r="G206" s="6"/>
      <c r="H206" s="6"/>
      <c r="I206" s="6"/>
      <c r="J206" s="11"/>
      <c r="K206" s="17"/>
    </row>
    <row r="207" spans="1:11" ht="19.5" customHeight="1" x14ac:dyDescent="0.35">
      <c r="A207" s="5">
        <v>2555</v>
      </c>
      <c r="B207" s="5"/>
      <c r="C207" s="5"/>
      <c r="D207" s="5"/>
      <c r="E207" s="6"/>
      <c r="F207" s="6"/>
      <c r="G207" s="6"/>
      <c r="H207" s="6"/>
      <c r="I207" s="6"/>
      <c r="J207" s="11"/>
      <c r="K207" s="17"/>
    </row>
    <row r="208" spans="1:11" ht="19.5" customHeight="1" x14ac:dyDescent="0.35">
      <c r="A208" s="5">
        <v>2556</v>
      </c>
      <c r="B208" s="5">
        <f>45+44</f>
        <v>89</v>
      </c>
      <c r="C208" s="5"/>
      <c r="D208" s="5"/>
      <c r="E208" s="6"/>
      <c r="F208" s="6"/>
      <c r="G208" s="6"/>
      <c r="H208" s="6"/>
      <c r="I208" s="6"/>
      <c r="J208" s="11"/>
      <c r="K208" s="17">
        <f>J208*100/B208</f>
        <v>0</v>
      </c>
    </row>
    <row r="209" spans="1:11" ht="19.5" customHeight="1" x14ac:dyDescent="0.35">
      <c r="A209" s="5">
        <v>2557</v>
      </c>
      <c r="B209" s="5">
        <f>22+20</f>
        <v>42</v>
      </c>
      <c r="C209" s="5"/>
      <c r="D209" s="5"/>
      <c r="E209" s="6"/>
      <c r="F209" s="6"/>
      <c r="G209" s="6"/>
      <c r="H209" s="6"/>
      <c r="I209" s="6"/>
      <c r="J209" s="11"/>
      <c r="K209" s="17">
        <f>J209*100/B209</f>
        <v>0</v>
      </c>
    </row>
    <row r="210" spans="1:11" ht="19.5" customHeight="1" x14ac:dyDescent="0.35">
      <c r="A210" s="5">
        <v>2558</v>
      </c>
      <c r="B210" s="5">
        <f>30+23</f>
        <v>53</v>
      </c>
      <c r="C210" s="5"/>
      <c r="D210" s="5"/>
      <c r="E210" s="6"/>
      <c r="F210" s="6"/>
      <c r="G210" s="6"/>
      <c r="H210" s="6"/>
      <c r="I210" s="6"/>
      <c r="J210" s="11"/>
      <c r="K210" s="17">
        <f>J210*100/B210</f>
        <v>0</v>
      </c>
    </row>
    <row r="211" spans="1:11" ht="19.5" customHeight="1" x14ac:dyDescent="0.35">
      <c r="A211" s="5">
        <v>2559</v>
      </c>
      <c r="B211" s="5">
        <v>34</v>
      </c>
      <c r="C211" s="5"/>
      <c r="D211" s="5"/>
      <c r="E211" s="6"/>
      <c r="F211" s="6"/>
      <c r="G211" s="6"/>
      <c r="H211" s="6"/>
      <c r="I211" s="6"/>
      <c r="J211" s="11"/>
      <c r="K211" s="17">
        <f>J211*100/B211</f>
        <v>0</v>
      </c>
    </row>
    <row r="212" spans="1:11" ht="19.5" customHeight="1" x14ac:dyDescent="0.35">
      <c r="A212" s="16" t="s">
        <v>0</v>
      </c>
      <c r="B212" s="16">
        <f>SUM(B205:B211)</f>
        <v>218</v>
      </c>
      <c r="C212" s="16"/>
      <c r="D212" s="16"/>
      <c r="E212" s="16"/>
      <c r="F212" s="16"/>
      <c r="G212" s="16"/>
      <c r="H212" s="16"/>
      <c r="I212" s="16"/>
      <c r="J212" s="16"/>
      <c r="K212" s="19">
        <f>J212*100/B212</f>
        <v>0</v>
      </c>
    </row>
    <row r="213" spans="1:11" ht="12.75" customHeight="1" x14ac:dyDescent="0.35"/>
    <row r="214" spans="1:11" ht="12.75" customHeight="1" x14ac:dyDescent="0.35"/>
    <row r="215" spans="1:11" ht="12.75" customHeight="1" x14ac:dyDescent="0.35"/>
    <row r="216" spans="1:11" ht="23.25" x14ac:dyDescent="0.35">
      <c r="A216" s="47" t="s">
        <v>12</v>
      </c>
      <c r="B216" s="47"/>
      <c r="C216" s="47"/>
      <c r="D216" s="47"/>
      <c r="E216" s="47"/>
      <c r="F216" s="47"/>
      <c r="G216" s="47"/>
      <c r="H216" s="47"/>
      <c r="I216" s="47"/>
      <c r="J216" s="47"/>
      <c r="K216" s="47"/>
    </row>
    <row r="217" spans="1:11" ht="23.25" x14ac:dyDescent="0.35">
      <c r="A217" s="9" t="s">
        <v>16</v>
      </c>
      <c r="B217" s="3"/>
      <c r="C217" s="3"/>
      <c r="D217" s="3"/>
      <c r="E217" s="3"/>
      <c r="F217" s="3"/>
      <c r="G217" s="3"/>
      <c r="H217" s="3"/>
      <c r="I217" s="3"/>
      <c r="J217" s="3"/>
      <c r="K217" s="8"/>
    </row>
    <row r="218" spans="1:11" ht="24" customHeight="1" x14ac:dyDescent="0.35">
      <c r="A218" s="48" t="s">
        <v>13</v>
      </c>
      <c r="B218" s="48" t="s">
        <v>2</v>
      </c>
      <c r="C218" s="45" t="s">
        <v>15</v>
      </c>
      <c r="D218" s="46"/>
      <c r="E218" s="46"/>
      <c r="F218" s="46"/>
      <c r="G218" s="46"/>
      <c r="H218" s="46"/>
      <c r="I218" s="46"/>
      <c r="J218" s="41" t="s">
        <v>14</v>
      </c>
      <c r="K218" s="43" t="s">
        <v>22</v>
      </c>
    </row>
    <row r="219" spans="1:11" ht="41.1" customHeight="1" x14ac:dyDescent="0.35">
      <c r="A219" s="49"/>
      <c r="B219" s="48"/>
      <c r="C219" s="31">
        <v>2553</v>
      </c>
      <c r="D219" s="31">
        <v>2554</v>
      </c>
      <c r="E219" s="32">
        <v>2555</v>
      </c>
      <c r="F219" s="32">
        <v>2556</v>
      </c>
      <c r="G219" s="32">
        <v>2557</v>
      </c>
      <c r="H219" s="32">
        <v>2558</v>
      </c>
      <c r="I219" s="32">
        <v>2559</v>
      </c>
      <c r="J219" s="42"/>
      <c r="K219" s="44"/>
    </row>
    <row r="220" spans="1:11" ht="19.5" customHeight="1" x14ac:dyDescent="0.35">
      <c r="A220" s="5">
        <v>2553</v>
      </c>
      <c r="B220" s="5"/>
      <c r="C220" s="5"/>
      <c r="D220" s="5"/>
      <c r="E220" s="6"/>
      <c r="F220" s="6"/>
      <c r="G220" s="6"/>
      <c r="H220" s="6"/>
      <c r="I220" s="6"/>
      <c r="J220" s="11"/>
      <c r="K220" s="17"/>
    </row>
    <row r="221" spans="1:11" ht="19.5" customHeight="1" x14ac:dyDescent="0.35">
      <c r="A221" s="5">
        <v>2554</v>
      </c>
      <c r="B221" s="5"/>
      <c r="C221" s="5"/>
      <c r="D221" s="5"/>
      <c r="E221" s="6"/>
      <c r="F221" s="6"/>
      <c r="G221" s="6"/>
      <c r="H221" s="6"/>
      <c r="I221" s="6"/>
      <c r="J221" s="11"/>
      <c r="K221" s="17"/>
    </row>
    <row r="222" spans="1:11" ht="19.5" customHeight="1" x14ac:dyDescent="0.35">
      <c r="A222" s="5">
        <v>2555</v>
      </c>
      <c r="B222" s="5"/>
      <c r="C222" s="5"/>
      <c r="D222" s="5"/>
      <c r="E222" s="6"/>
      <c r="F222" s="6"/>
      <c r="G222" s="6"/>
      <c r="H222" s="6"/>
      <c r="I222" s="6"/>
      <c r="J222" s="11"/>
      <c r="K222" s="17"/>
    </row>
    <row r="223" spans="1:11" ht="19.5" customHeight="1" x14ac:dyDescent="0.35">
      <c r="A223" s="5">
        <v>2556</v>
      </c>
      <c r="B223" s="5">
        <f>44+40</f>
        <v>84</v>
      </c>
      <c r="C223" s="5"/>
      <c r="D223" s="5"/>
      <c r="E223" s="6"/>
      <c r="F223" s="6">
        <v>74</v>
      </c>
      <c r="G223" s="6">
        <v>65</v>
      </c>
      <c r="H223" s="6">
        <v>65</v>
      </c>
      <c r="I223" s="23">
        <f>B223-J223</f>
        <v>67</v>
      </c>
      <c r="J223" s="11">
        <v>17</v>
      </c>
      <c r="K223" s="17">
        <f>(B223-J223-(SUM(C235:I235)))*100/B223</f>
        <v>79.761904761904759</v>
      </c>
    </row>
    <row r="224" spans="1:11" ht="19.5" customHeight="1" x14ac:dyDescent="0.35">
      <c r="A224" s="5">
        <v>2557</v>
      </c>
      <c r="B224" s="5">
        <f>31+28</f>
        <v>59</v>
      </c>
      <c r="C224" s="5"/>
      <c r="D224" s="5"/>
      <c r="E224" s="6"/>
      <c r="F224" s="6"/>
      <c r="G224" s="6">
        <v>49</v>
      </c>
      <c r="H224" s="6">
        <v>49</v>
      </c>
      <c r="I224" s="23">
        <f>B224-J224</f>
        <v>49</v>
      </c>
      <c r="J224" s="11">
        <v>10</v>
      </c>
      <c r="K224" s="17">
        <f>(B224-J224-(SUM(C236:I236)))*100/B224</f>
        <v>83.050847457627114</v>
      </c>
    </row>
    <row r="225" spans="1:11" ht="19.5" customHeight="1" x14ac:dyDescent="0.35">
      <c r="A225" s="5">
        <v>2558</v>
      </c>
      <c r="B225" s="5">
        <v>49</v>
      </c>
      <c r="C225" s="5"/>
      <c r="D225" s="5"/>
      <c r="E225" s="6"/>
      <c r="F225" s="6"/>
      <c r="G225" s="6"/>
      <c r="H225" s="6">
        <v>43</v>
      </c>
      <c r="I225" s="23">
        <f>B225-J225</f>
        <v>43</v>
      </c>
      <c r="J225" s="11">
        <v>6</v>
      </c>
      <c r="K225" s="17">
        <f>(B225-J225-(SUM(C237:I237)))*100/B225</f>
        <v>87.755102040816325</v>
      </c>
    </row>
    <row r="226" spans="1:11" ht="19.5" customHeight="1" x14ac:dyDescent="0.35">
      <c r="A226" s="5">
        <v>2559</v>
      </c>
      <c r="B226" s="5">
        <v>60</v>
      </c>
      <c r="C226" s="5"/>
      <c r="D226" s="5"/>
      <c r="E226" s="6"/>
      <c r="F226" s="6"/>
      <c r="G226" s="6"/>
      <c r="H226" s="6"/>
      <c r="I226" s="23">
        <f>B226-J226</f>
        <v>56</v>
      </c>
      <c r="J226" s="11">
        <v>4</v>
      </c>
      <c r="K226" s="17">
        <f>(B226-J226-(SUM(C238:I238)))*100/B226</f>
        <v>93.333333333333329</v>
      </c>
    </row>
    <row r="227" spans="1:11" ht="19.5" customHeight="1" x14ac:dyDescent="0.35">
      <c r="A227" s="7" t="s">
        <v>0</v>
      </c>
      <c r="B227" s="7">
        <f>SUM(B220:B226)</f>
        <v>252</v>
      </c>
      <c r="C227" s="7"/>
      <c r="D227" s="7"/>
      <c r="E227" s="7"/>
      <c r="F227" s="7">
        <f>SUM(F220:F226)</f>
        <v>74</v>
      </c>
      <c r="G227" s="7">
        <f>SUM(G220:G226)</f>
        <v>114</v>
      </c>
      <c r="H227" s="7">
        <f>SUM(H220:H226)</f>
        <v>157</v>
      </c>
      <c r="I227" s="7">
        <f>SUM(I220:I226)</f>
        <v>215</v>
      </c>
      <c r="J227" s="7">
        <f>SUM(J220:J226)</f>
        <v>37</v>
      </c>
      <c r="K227" s="18">
        <f>(B227-J227-(SUM(C239:I239)))*100/B227</f>
        <v>85.317460317460316</v>
      </c>
    </row>
    <row r="228" spans="1:11" ht="21" customHeight="1" x14ac:dyDescent="0.35"/>
    <row r="229" spans="1:11" ht="23.25" x14ac:dyDescent="0.35">
      <c r="A229" s="9" t="s">
        <v>17</v>
      </c>
      <c r="B229" s="3"/>
      <c r="C229" s="3"/>
      <c r="D229" s="3"/>
      <c r="E229" s="3"/>
      <c r="F229" s="3"/>
      <c r="G229" s="3"/>
      <c r="H229" s="3"/>
      <c r="I229" s="3"/>
      <c r="J229" s="3"/>
      <c r="K229" s="15"/>
    </row>
    <row r="230" spans="1:11" ht="24" customHeight="1" x14ac:dyDescent="0.35">
      <c r="A230" s="35" t="s">
        <v>13</v>
      </c>
      <c r="B230" s="35" t="s">
        <v>2</v>
      </c>
      <c r="C230" s="50" t="s">
        <v>18</v>
      </c>
      <c r="D230" s="51"/>
      <c r="E230" s="51"/>
      <c r="F230" s="51"/>
      <c r="G230" s="51"/>
      <c r="H230" s="51"/>
      <c r="I230" s="51"/>
      <c r="J230" s="37" t="s">
        <v>19</v>
      </c>
      <c r="K230" s="39" t="s">
        <v>21</v>
      </c>
    </row>
    <row r="231" spans="1:11" ht="41.1" customHeight="1" x14ac:dyDescent="0.35">
      <c r="A231" s="36"/>
      <c r="B231" s="35"/>
      <c r="C231" s="29">
        <v>2553</v>
      </c>
      <c r="D231" s="29">
        <v>2554</v>
      </c>
      <c r="E231" s="30">
        <v>2555</v>
      </c>
      <c r="F231" s="30">
        <v>2556</v>
      </c>
      <c r="G231" s="30">
        <v>2557</v>
      </c>
      <c r="H231" s="30">
        <v>2558</v>
      </c>
      <c r="I231" s="30">
        <v>2559</v>
      </c>
      <c r="J231" s="38"/>
      <c r="K231" s="40"/>
    </row>
    <row r="232" spans="1:11" ht="19.5" customHeight="1" x14ac:dyDescent="0.35">
      <c r="A232" s="5">
        <v>2553</v>
      </c>
      <c r="B232" s="5"/>
      <c r="C232" s="5"/>
      <c r="D232" s="5"/>
      <c r="E232" s="6"/>
      <c r="F232" s="6"/>
      <c r="G232" s="6"/>
      <c r="H232" s="6"/>
      <c r="I232" s="6"/>
      <c r="J232" s="11"/>
      <c r="K232" s="17"/>
    </row>
    <row r="233" spans="1:11" ht="19.5" customHeight="1" x14ac:dyDescent="0.35">
      <c r="A233" s="5">
        <v>2554</v>
      </c>
      <c r="B233" s="5"/>
      <c r="C233" s="5"/>
      <c r="D233" s="5"/>
      <c r="E233" s="6"/>
      <c r="F233" s="6"/>
      <c r="G233" s="6"/>
      <c r="H233" s="6"/>
      <c r="I233" s="6"/>
      <c r="J233" s="11"/>
      <c r="K233" s="17"/>
    </row>
    <row r="234" spans="1:11" ht="19.5" customHeight="1" x14ac:dyDescent="0.35">
      <c r="A234" s="5">
        <v>2555</v>
      </c>
      <c r="B234" s="5"/>
      <c r="C234" s="5"/>
      <c r="D234" s="5"/>
      <c r="E234" s="6"/>
      <c r="F234" s="6"/>
      <c r="G234" s="6"/>
      <c r="H234" s="6"/>
      <c r="I234" s="6"/>
      <c r="J234" s="11"/>
      <c r="K234" s="17"/>
    </row>
    <row r="235" spans="1:11" ht="19.5" customHeight="1" x14ac:dyDescent="0.35">
      <c r="A235" s="5">
        <v>2556</v>
      </c>
      <c r="B235" s="5">
        <f>44+40</f>
        <v>84</v>
      </c>
      <c r="C235" s="5"/>
      <c r="D235" s="5"/>
      <c r="E235" s="6"/>
      <c r="F235" s="6"/>
      <c r="G235" s="6"/>
      <c r="H235" s="6"/>
      <c r="I235" s="6"/>
      <c r="J235" s="11"/>
      <c r="K235" s="17">
        <f>J235*100/B235</f>
        <v>0</v>
      </c>
    </row>
    <row r="236" spans="1:11" ht="19.5" customHeight="1" x14ac:dyDescent="0.35">
      <c r="A236" s="5">
        <v>2557</v>
      </c>
      <c r="B236" s="5">
        <f>31+28</f>
        <v>59</v>
      </c>
      <c r="C236" s="5"/>
      <c r="D236" s="5"/>
      <c r="E236" s="6"/>
      <c r="F236" s="6"/>
      <c r="G236" s="6"/>
      <c r="H236" s="6"/>
      <c r="I236" s="6"/>
      <c r="J236" s="11"/>
      <c r="K236" s="17">
        <f>J236*100/B236</f>
        <v>0</v>
      </c>
    </row>
    <row r="237" spans="1:11" ht="19.5" customHeight="1" x14ac:dyDescent="0.35">
      <c r="A237" s="5">
        <v>2558</v>
      </c>
      <c r="B237" s="5">
        <v>49</v>
      </c>
      <c r="C237" s="5"/>
      <c r="D237" s="5"/>
      <c r="E237" s="6"/>
      <c r="F237" s="6"/>
      <c r="G237" s="6"/>
      <c r="H237" s="6"/>
      <c r="I237" s="6"/>
      <c r="J237" s="11"/>
      <c r="K237" s="17">
        <f>J237*100/B237</f>
        <v>0</v>
      </c>
    </row>
    <row r="238" spans="1:11" ht="19.5" customHeight="1" x14ac:dyDescent="0.35">
      <c r="A238" s="5">
        <v>2559</v>
      </c>
      <c r="B238" s="5">
        <v>60</v>
      </c>
      <c r="C238" s="5"/>
      <c r="D238" s="5"/>
      <c r="E238" s="6"/>
      <c r="F238" s="6"/>
      <c r="G238" s="6"/>
      <c r="H238" s="6"/>
      <c r="I238" s="6"/>
      <c r="J238" s="11"/>
      <c r="K238" s="17">
        <f>J238*100/B238</f>
        <v>0</v>
      </c>
    </row>
    <row r="239" spans="1:11" ht="19.5" customHeight="1" x14ac:dyDescent="0.35">
      <c r="A239" s="16" t="s">
        <v>0</v>
      </c>
      <c r="B239" s="16">
        <f>SUM(B232:B238)</f>
        <v>252</v>
      </c>
      <c r="C239" s="16"/>
      <c r="D239" s="16"/>
      <c r="E239" s="16"/>
      <c r="F239" s="16"/>
      <c r="G239" s="16"/>
      <c r="H239" s="16"/>
      <c r="I239" s="16"/>
      <c r="J239" s="16"/>
      <c r="K239" s="19">
        <f>J239*100/B239</f>
        <v>0</v>
      </c>
    </row>
    <row r="240" spans="1:11" ht="12.75" customHeight="1" x14ac:dyDescent="0.35"/>
    <row r="241" spans="1:11" ht="12.75" customHeight="1" x14ac:dyDescent="0.35"/>
    <row r="242" spans="1:11" ht="12.75" customHeight="1" x14ac:dyDescent="0.35"/>
    <row r="243" spans="1:11" ht="23.25" x14ac:dyDescent="0.35">
      <c r="A243" s="53" t="s">
        <v>6</v>
      </c>
      <c r="B243" s="53"/>
      <c r="C243" s="53"/>
      <c r="D243" s="53"/>
      <c r="E243" s="53"/>
      <c r="F243" s="53"/>
      <c r="G243" s="53"/>
      <c r="H243" s="53"/>
      <c r="I243" s="53"/>
      <c r="J243" s="53"/>
      <c r="K243" s="53"/>
    </row>
    <row r="244" spans="1:11" ht="23.25" x14ac:dyDescent="0.35">
      <c r="A244" s="9" t="s">
        <v>16</v>
      </c>
      <c r="B244" s="3"/>
      <c r="C244" s="3"/>
      <c r="D244" s="3"/>
      <c r="E244" s="3"/>
      <c r="F244" s="3"/>
      <c r="G244" s="3"/>
      <c r="H244" s="3"/>
      <c r="I244" s="3"/>
      <c r="J244" s="3"/>
      <c r="K244" s="8"/>
    </row>
    <row r="245" spans="1:11" ht="24" customHeight="1" x14ac:dyDescent="0.35">
      <c r="A245" s="48" t="s">
        <v>13</v>
      </c>
      <c r="B245" s="48" t="s">
        <v>2</v>
      </c>
      <c r="C245" s="45" t="s">
        <v>15</v>
      </c>
      <c r="D245" s="46"/>
      <c r="E245" s="46"/>
      <c r="F245" s="46"/>
      <c r="G245" s="46"/>
      <c r="H245" s="46"/>
      <c r="I245" s="46"/>
      <c r="J245" s="41" t="s">
        <v>14</v>
      </c>
      <c r="K245" s="43" t="s">
        <v>22</v>
      </c>
    </row>
    <row r="246" spans="1:11" ht="41.1" customHeight="1" x14ac:dyDescent="0.35">
      <c r="A246" s="49"/>
      <c r="B246" s="48"/>
      <c r="C246" s="31">
        <v>2553</v>
      </c>
      <c r="D246" s="31">
        <v>2554</v>
      </c>
      <c r="E246" s="32">
        <v>2555</v>
      </c>
      <c r="F246" s="32">
        <v>2556</v>
      </c>
      <c r="G246" s="32">
        <v>2557</v>
      </c>
      <c r="H246" s="32">
        <v>2558</v>
      </c>
      <c r="I246" s="32">
        <v>2559</v>
      </c>
      <c r="J246" s="42"/>
      <c r="K246" s="44"/>
    </row>
    <row r="247" spans="1:11" ht="19.5" customHeight="1" x14ac:dyDescent="0.35">
      <c r="A247" s="5">
        <v>2553</v>
      </c>
      <c r="B247" s="5">
        <v>122</v>
      </c>
      <c r="C247" s="5">
        <v>100</v>
      </c>
      <c r="D247" s="5">
        <v>85</v>
      </c>
      <c r="E247" s="6">
        <v>82</v>
      </c>
      <c r="F247" s="6">
        <v>80</v>
      </c>
      <c r="G247" s="23">
        <f>B247-J247</f>
        <v>78</v>
      </c>
      <c r="H247" s="6">
        <v>6</v>
      </c>
      <c r="I247" s="6">
        <v>2</v>
      </c>
      <c r="J247" s="11">
        <v>44</v>
      </c>
      <c r="K247" s="17">
        <f t="shared" ref="K247:K254" si="5">(B247-J247-(SUM(C259:I259)))*100/B247</f>
        <v>1.639344262295082</v>
      </c>
    </row>
    <row r="248" spans="1:11" ht="19.5" customHeight="1" x14ac:dyDescent="0.35">
      <c r="A248" s="5">
        <v>2554</v>
      </c>
      <c r="B248" s="5">
        <f>29+30+36+40+39</f>
        <v>174</v>
      </c>
      <c r="C248" s="5"/>
      <c r="D248" s="5">
        <v>148</v>
      </c>
      <c r="E248" s="6">
        <v>134</v>
      </c>
      <c r="F248" s="6">
        <v>133</v>
      </c>
      <c r="G248" s="6">
        <v>132</v>
      </c>
      <c r="H248" s="23">
        <f>B248-J248</f>
        <v>131</v>
      </c>
      <c r="I248" s="6">
        <v>8</v>
      </c>
      <c r="J248" s="11">
        <v>43</v>
      </c>
      <c r="K248" s="17">
        <f t="shared" si="5"/>
        <v>2.2988505747126435</v>
      </c>
    </row>
    <row r="249" spans="1:11" ht="19.5" customHeight="1" x14ac:dyDescent="0.35">
      <c r="A249" s="5">
        <v>2555</v>
      </c>
      <c r="B249" s="5">
        <f>32+38+38</f>
        <v>108</v>
      </c>
      <c r="C249" s="5"/>
      <c r="D249" s="5"/>
      <c r="E249" s="6">
        <v>100</v>
      </c>
      <c r="F249" s="6">
        <v>91</v>
      </c>
      <c r="G249" s="6">
        <v>88</v>
      </c>
      <c r="H249" s="6">
        <v>86</v>
      </c>
      <c r="I249" s="23">
        <f>B249-J249</f>
        <v>86</v>
      </c>
      <c r="J249" s="11">
        <v>22</v>
      </c>
      <c r="K249" s="17">
        <f t="shared" si="5"/>
        <v>3.7037037037037037</v>
      </c>
    </row>
    <row r="250" spans="1:11" ht="19.5" customHeight="1" x14ac:dyDescent="0.35">
      <c r="A250" s="5">
        <v>2556</v>
      </c>
      <c r="B250" s="5">
        <f>34+34+30</f>
        <v>98</v>
      </c>
      <c r="C250" s="5"/>
      <c r="D250" s="5"/>
      <c r="E250" s="6"/>
      <c r="F250" s="6">
        <v>88</v>
      </c>
      <c r="G250" s="6">
        <v>81</v>
      </c>
      <c r="H250" s="6">
        <v>80</v>
      </c>
      <c r="I250" s="23">
        <f>B250-J250</f>
        <v>80</v>
      </c>
      <c r="J250" s="11">
        <v>18</v>
      </c>
      <c r="K250" s="17">
        <f t="shared" si="5"/>
        <v>81.632653061224488</v>
      </c>
    </row>
    <row r="251" spans="1:11" ht="19.5" customHeight="1" x14ac:dyDescent="0.35">
      <c r="A251" s="5">
        <v>2557</v>
      </c>
      <c r="B251" s="5">
        <f>29+30</f>
        <v>59</v>
      </c>
      <c r="C251" s="5"/>
      <c r="D251" s="5"/>
      <c r="E251" s="6"/>
      <c r="F251" s="6"/>
      <c r="G251" s="6">
        <v>55</v>
      </c>
      <c r="H251" s="6">
        <v>53</v>
      </c>
      <c r="I251" s="23">
        <f>B251-J251</f>
        <v>53</v>
      </c>
      <c r="J251" s="11">
        <v>6</v>
      </c>
      <c r="K251" s="17">
        <f t="shared" si="5"/>
        <v>89.830508474576277</v>
      </c>
    </row>
    <row r="252" spans="1:11" ht="19.5" customHeight="1" x14ac:dyDescent="0.35">
      <c r="A252" s="5">
        <v>2558</v>
      </c>
      <c r="B252" s="5">
        <f>26+22</f>
        <v>48</v>
      </c>
      <c r="C252" s="5"/>
      <c r="D252" s="5"/>
      <c r="E252" s="6"/>
      <c r="F252" s="6"/>
      <c r="G252" s="6"/>
      <c r="H252" s="6">
        <v>45</v>
      </c>
      <c r="I252" s="23">
        <f>B252-J252</f>
        <v>42</v>
      </c>
      <c r="J252" s="11">
        <v>6</v>
      </c>
      <c r="K252" s="17">
        <f t="shared" si="5"/>
        <v>87.5</v>
      </c>
    </row>
    <row r="253" spans="1:11" ht="19.5" customHeight="1" x14ac:dyDescent="0.35">
      <c r="A253" s="5">
        <v>2559</v>
      </c>
      <c r="B253" s="5">
        <v>60</v>
      </c>
      <c r="C253" s="5"/>
      <c r="D253" s="5"/>
      <c r="E253" s="6"/>
      <c r="F253" s="6"/>
      <c r="G253" s="6"/>
      <c r="H253" s="6"/>
      <c r="I253" s="23">
        <f>B253-J253</f>
        <v>51</v>
      </c>
      <c r="J253" s="11">
        <v>9</v>
      </c>
      <c r="K253" s="17">
        <f t="shared" si="5"/>
        <v>85</v>
      </c>
    </row>
    <row r="254" spans="1:11" ht="19.5" customHeight="1" x14ac:dyDescent="0.35">
      <c r="A254" s="7" t="s">
        <v>0</v>
      </c>
      <c r="B254" s="7">
        <f t="shared" ref="B254:J254" si="6">SUM(B247:B253)</f>
        <v>669</v>
      </c>
      <c r="C254" s="7">
        <f t="shared" si="6"/>
        <v>100</v>
      </c>
      <c r="D254" s="7">
        <f t="shared" si="6"/>
        <v>233</v>
      </c>
      <c r="E254" s="7">
        <f t="shared" si="6"/>
        <v>316</v>
      </c>
      <c r="F254" s="7">
        <f t="shared" si="6"/>
        <v>392</v>
      </c>
      <c r="G254" s="7">
        <f t="shared" si="6"/>
        <v>434</v>
      </c>
      <c r="H254" s="7">
        <f t="shared" si="6"/>
        <v>401</v>
      </c>
      <c r="I254" s="7">
        <f t="shared" si="6"/>
        <v>322</v>
      </c>
      <c r="J254" s="7">
        <f t="shared" si="6"/>
        <v>148</v>
      </c>
      <c r="K254" s="18">
        <f t="shared" si="5"/>
        <v>35.276532137518686</v>
      </c>
    </row>
    <row r="255" spans="1:11" s="13" customFormat="1" ht="19.5" customHeight="1" x14ac:dyDescent="0.3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</row>
    <row r="256" spans="1:11" ht="23.25" x14ac:dyDescent="0.35">
      <c r="A256" s="9" t="s">
        <v>17</v>
      </c>
      <c r="B256" s="3"/>
      <c r="C256" s="3"/>
      <c r="D256" s="3"/>
      <c r="E256" s="3"/>
      <c r="F256" s="3"/>
      <c r="G256" s="3"/>
      <c r="H256" s="3"/>
      <c r="I256" s="3"/>
      <c r="J256" s="3"/>
      <c r="K256" s="15"/>
    </row>
    <row r="257" spans="1:11" ht="24" customHeight="1" x14ac:dyDescent="0.35">
      <c r="A257" s="35" t="s">
        <v>13</v>
      </c>
      <c r="B257" s="35" t="s">
        <v>2</v>
      </c>
      <c r="C257" s="50" t="s">
        <v>18</v>
      </c>
      <c r="D257" s="51"/>
      <c r="E257" s="51"/>
      <c r="F257" s="51"/>
      <c r="G257" s="51"/>
      <c r="H257" s="51"/>
      <c r="I257" s="51"/>
      <c r="J257" s="37" t="s">
        <v>19</v>
      </c>
      <c r="K257" s="39" t="s">
        <v>21</v>
      </c>
    </row>
    <row r="258" spans="1:11" ht="41.1" customHeight="1" x14ac:dyDescent="0.35">
      <c r="A258" s="36"/>
      <c r="B258" s="35"/>
      <c r="C258" s="29">
        <v>2553</v>
      </c>
      <c r="D258" s="29">
        <v>2554</v>
      </c>
      <c r="E258" s="30">
        <v>2555</v>
      </c>
      <c r="F258" s="30">
        <v>2556</v>
      </c>
      <c r="G258" s="30">
        <v>2557</v>
      </c>
      <c r="H258" s="30">
        <v>2558</v>
      </c>
      <c r="I258" s="30">
        <v>2559</v>
      </c>
      <c r="J258" s="38"/>
      <c r="K258" s="40"/>
    </row>
    <row r="259" spans="1:11" ht="19.5" customHeight="1" x14ac:dyDescent="0.35">
      <c r="A259" s="5">
        <v>2553</v>
      </c>
      <c r="B259" s="5">
        <f>32+32+30+25</f>
        <v>119</v>
      </c>
      <c r="C259" s="5"/>
      <c r="D259" s="5"/>
      <c r="E259" s="6"/>
      <c r="F259" s="6"/>
      <c r="G259" s="23">
        <v>72</v>
      </c>
      <c r="H259" s="6">
        <v>4</v>
      </c>
      <c r="I259" s="6">
        <v>0</v>
      </c>
      <c r="J259" s="11">
        <v>72</v>
      </c>
      <c r="K259" s="17">
        <f t="shared" ref="K259:K266" si="7">J259*100/B259</f>
        <v>60.504201680672267</v>
      </c>
    </row>
    <row r="260" spans="1:11" ht="19.5" customHeight="1" x14ac:dyDescent="0.35">
      <c r="A260" s="5">
        <v>2554</v>
      </c>
      <c r="B260" s="5">
        <f>29+30+36+40+39</f>
        <v>174</v>
      </c>
      <c r="C260" s="5"/>
      <c r="D260" s="5"/>
      <c r="E260" s="6"/>
      <c r="F260" s="6"/>
      <c r="G260" s="6"/>
      <c r="H260" s="23">
        <v>123</v>
      </c>
      <c r="I260" s="6">
        <v>4</v>
      </c>
      <c r="J260" s="11">
        <v>123</v>
      </c>
      <c r="K260" s="17">
        <f t="shared" si="7"/>
        <v>70.689655172413794</v>
      </c>
    </row>
    <row r="261" spans="1:11" ht="19.5" customHeight="1" x14ac:dyDescent="0.35">
      <c r="A261" s="5">
        <v>2555</v>
      </c>
      <c r="B261" s="5">
        <f>32+38+38</f>
        <v>108</v>
      </c>
      <c r="C261" s="5"/>
      <c r="D261" s="5"/>
      <c r="E261" s="6"/>
      <c r="F261" s="6"/>
      <c r="G261" s="6"/>
      <c r="H261" s="6"/>
      <c r="I261" s="23">
        <v>82</v>
      </c>
      <c r="J261" s="11">
        <v>82</v>
      </c>
      <c r="K261" s="17">
        <f t="shared" si="7"/>
        <v>75.925925925925924</v>
      </c>
    </row>
    <row r="262" spans="1:11" ht="19.5" customHeight="1" x14ac:dyDescent="0.35">
      <c r="A262" s="5">
        <v>2556</v>
      </c>
      <c r="B262" s="5">
        <f>34+34+30</f>
        <v>98</v>
      </c>
      <c r="C262" s="5"/>
      <c r="D262" s="5"/>
      <c r="E262" s="6"/>
      <c r="F262" s="6"/>
      <c r="G262" s="6"/>
      <c r="H262" s="6"/>
      <c r="I262" s="6"/>
      <c r="J262" s="11"/>
      <c r="K262" s="17">
        <f t="shared" si="7"/>
        <v>0</v>
      </c>
    </row>
    <row r="263" spans="1:11" ht="19.5" customHeight="1" x14ac:dyDescent="0.35">
      <c r="A263" s="5">
        <v>2557</v>
      </c>
      <c r="B263" s="5">
        <f>29+30</f>
        <v>59</v>
      </c>
      <c r="C263" s="5"/>
      <c r="D263" s="5"/>
      <c r="E263" s="6"/>
      <c r="F263" s="6"/>
      <c r="G263" s="6"/>
      <c r="H263" s="6"/>
      <c r="I263" s="6"/>
      <c r="J263" s="11"/>
      <c r="K263" s="17">
        <f t="shared" si="7"/>
        <v>0</v>
      </c>
    </row>
    <row r="264" spans="1:11" ht="19.5" customHeight="1" x14ac:dyDescent="0.35">
      <c r="A264" s="5">
        <v>2558</v>
      </c>
      <c r="B264" s="5">
        <f>26+22</f>
        <v>48</v>
      </c>
      <c r="C264" s="5"/>
      <c r="D264" s="5"/>
      <c r="E264" s="6"/>
      <c r="F264" s="6"/>
      <c r="G264" s="6"/>
      <c r="H264" s="6"/>
      <c r="I264" s="6"/>
      <c r="J264" s="11"/>
      <c r="K264" s="17">
        <f t="shared" si="7"/>
        <v>0</v>
      </c>
    </row>
    <row r="265" spans="1:11" ht="19.5" customHeight="1" x14ac:dyDescent="0.35">
      <c r="A265" s="5">
        <v>2559</v>
      </c>
      <c r="B265" s="5">
        <v>60</v>
      </c>
      <c r="C265" s="5"/>
      <c r="D265" s="5"/>
      <c r="E265" s="6"/>
      <c r="F265" s="6"/>
      <c r="G265" s="6"/>
      <c r="H265" s="6"/>
      <c r="I265" s="6"/>
      <c r="J265" s="11"/>
      <c r="K265" s="17">
        <f t="shared" si="7"/>
        <v>0</v>
      </c>
    </row>
    <row r="266" spans="1:11" ht="19.5" customHeight="1" x14ac:dyDescent="0.35">
      <c r="A266" s="16" t="s">
        <v>0</v>
      </c>
      <c r="B266" s="16">
        <f>SUM(B259:B265)</f>
        <v>666</v>
      </c>
      <c r="C266" s="16"/>
      <c r="D266" s="16"/>
      <c r="E266" s="16"/>
      <c r="F266" s="16"/>
      <c r="G266" s="16">
        <f>SUM(G259:G265)</f>
        <v>72</v>
      </c>
      <c r="H266" s="16">
        <f t="shared" ref="H266:I266" si="8">SUM(H259:H265)</f>
        <v>127</v>
      </c>
      <c r="I266" s="16">
        <f t="shared" si="8"/>
        <v>86</v>
      </c>
      <c r="J266" s="16">
        <f>SUM(J259:J265)</f>
        <v>277</v>
      </c>
      <c r="K266" s="19">
        <f t="shared" si="7"/>
        <v>41.591591591591595</v>
      </c>
    </row>
    <row r="267" spans="1:11" s="13" customFormat="1" ht="20.100000000000001" customHeight="1" x14ac:dyDescent="0.3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20" t="s">
        <v>20</v>
      </c>
    </row>
  </sheetData>
  <mergeCells count="111">
    <mergeCell ref="C257:I257"/>
    <mergeCell ref="C230:I230"/>
    <mergeCell ref="C203:I203"/>
    <mergeCell ref="C176:I176"/>
    <mergeCell ref="C149:I149"/>
    <mergeCell ref="C122:I122"/>
    <mergeCell ref="C218:I218"/>
    <mergeCell ref="C245:I245"/>
    <mergeCell ref="A243:K243"/>
    <mergeCell ref="A164:A165"/>
    <mergeCell ref="B164:B165"/>
    <mergeCell ref="A137:A138"/>
    <mergeCell ref="B137:B138"/>
    <mergeCell ref="K164:K165"/>
    <mergeCell ref="A218:A219"/>
    <mergeCell ref="B218:B219"/>
    <mergeCell ref="J176:J177"/>
    <mergeCell ref="K176:K177"/>
    <mergeCell ref="J203:J204"/>
    <mergeCell ref="K203:K204"/>
    <mergeCell ref="J230:J231"/>
    <mergeCell ref="K245:K246"/>
    <mergeCell ref="J164:J165"/>
    <mergeCell ref="A245:A246"/>
    <mergeCell ref="B245:B246"/>
    <mergeCell ref="C137:I137"/>
    <mergeCell ref="C164:I164"/>
    <mergeCell ref="C191:I191"/>
    <mergeCell ref="A2:K2"/>
    <mergeCell ref="A28:K28"/>
    <mergeCell ref="A54:K54"/>
    <mergeCell ref="A81:K81"/>
    <mergeCell ref="A108:K108"/>
    <mergeCell ref="A135:K135"/>
    <mergeCell ref="A162:K162"/>
    <mergeCell ref="A189:K189"/>
    <mergeCell ref="A216:K216"/>
    <mergeCell ref="J17:J18"/>
    <mergeCell ref="K17:K18"/>
    <mergeCell ref="A42:A43"/>
    <mergeCell ref="B42:B43"/>
    <mergeCell ref="J42:J43"/>
    <mergeCell ref="K42:K43"/>
    <mergeCell ref="A30:A31"/>
    <mergeCell ref="B30:B31"/>
    <mergeCell ref="A110:A111"/>
    <mergeCell ref="B110:B111"/>
    <mergeCell ref="A83:A84"/>
    <mergeCell ref="J137:J138"/>
    <mergeCell ref="K137:K138"/>
    <mergeCell ref="A191:A192"/>
    <mergeCell ref="B191:B192"/>
    <mergeCell ref="A3:K3"/>
    <mergeCell ref="A56:A57"/>
    <mergeCell ref="B56:B57"/>
    <mergeCell ref="J5:J6"/>
    <mergeCell ref="K5:K6"/>
    <mergeCell ref="J30:J31"/>
    <mergeCell ref="K30:K31"/>
    <mergeCell ref="J56:J57"/>
    <mergeCell ref="K56:K57"/>
    <mergeCell ref="A17:A18"/>
    <mergeCell ref="B17:B18"/>
    <mergeCell ref="A5:A6"/>
    <mergeCell ref="B5:B6"/>
    <mergeCell ref="C17:I17"/>
    <mergeCell ref="C5:I5"/>
    <mergeCell ref="C30:I30"/>
    <mergeCell ref="C56:I56"/>
    <mergeCell ref="C42:I42"/>
    <mergeCell ref="C110:I110"/>
    <mergeCell ref="J83:J84"/>
    <mergeCell ref="K83:K84"/>
    <mergeCell ref="J110:J111"/>
    <mergeCell ref="K110:K111"/>
    <mergeCell ref="J68:J69"/>
    <mergeCell ref="K68:K69"/>
    <mergeCell ref="A95:A96"/>
    <mergeCell ref="B95:B96"/>
    <mergeCell ref="J95:J96"/>
    <mergeCell ref="K95:K96"/>
    <mergeCell ref="A68:A69"/>
    <mergeCell ref="B68:B69"/>
    <mergeCell ref="C95:I95"/>
    <mergeCell ref="C68:I68"/>
    <mergeCell ref="B83:B84"/>
    <mergeCell ref="C83:I83"/>
    <mergeCell ref="A257:A258"/>
    <mergeCell ref="B257:B258"/>
    <mergeCell ref="J122:J123"/>
    <mergeCell ref="K122:K123"/>
    <mergeCell ref="A149:A150"/>
    <mergeCell ref="B149:B150"/>
    <mergeCell ref="J149:J150"/>
    <mergeCell ref="K149:K150"/>
    <mergeCell ref="A230:A231"/>
    <mergeCell ref="B230:B231"/>
    <mergeCell ref="A122:A123"/>
    <mergeCell ref="B122:B123"/>
    <mergeCell ref="A176:A177"/>
    <mergeCell ref="B176:B177"/>
    <mergeCell ref="A203:A204"/>
    <mergeCell ref="B203:B204"/>
    <mergeCell ref="J257:J258"/>
    <mergeCell ref="K257:K258"/>
    <mergeCell ref="K230:K231"/>
    <mergeCell ref="J191:J192"/>
    <mergeCell ref="K191:K192"/>
    <mergeCell ref="J218:J219"/>
    <mergeCell ref="K218:K219"/>
    <mergeCell ref="J245:J24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r:id="rId1"/>
  <rowBreaks count="1" manualBreakCount="1">
    <brk id="2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L287"/>
  <sheetViews>
    <sheetView tabSelected="1" view="pageBreakPreview" topLeftCell="A268" zoomScaleNormal="100" zoomScaleSheetLayoutView="100" workbookViewId="0">
      <selection activeCell="L288" sqref="L288"/>
    </sheetView>
  </sheetViews>
  <sheetFormatPr defaultRowHeight="21" x14ac:dyDescent="0.35"/>
  <cols>
    <col min="1" max="1" width="13.875" style="14" customWidth="1"/>
    <col min="2" max="2" width="13.875" style="1" customWidth="1"/>
    <col min="3" max="10" width="9.625" style="1" customWidth="1"/>
    <col min="11" max="11" width="22.625" style="2" customWidth="1"/>
    <col min="12" max="12" width="21.125" style="2" customWidth="1"/>
    <col min="13" max="16384" width="9" style="1"/>
  </cols>
  <sheetData>
    <row r="1" spans="1:12" s="22" customFormat="1" ht="27.75" customHeight="1" x14ac:dyDescent="0.2">
      <c r="A1" s="21" t="s">
        <v>23</v>
      </c>
      <c r="K1" s="2"/>
      <c r="L1" s="2"/>
    </row>
    <row r="2" spans="1:12" s="4" customFormat="1" ht="24.75" customHeight="1" x14ac:dyDescent="0.4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</row>
    <row r="3" spans="1:12" ht="23.25" x14ac:dyDescent="0.35">
      <c r="A3" s="47" t="s">
        <v>8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1:12" ht="23.25" customHeight="1" x14ac:dyDescent="0.35">
      <c r="A4" s="9" t="s">
        <v>16</v>
      </c>
      <c r="B4" s="3"/>
      <c r="C4" s="3"/>
      <c r="D4" s="3"/>
      <c r="E4" s="3"/>
      <c r="F4" s="3"/>
      <c r="G4" s="3"/>
      <c r="H4" s="3"/>
      <c r="I4" s="3"/>
      <c r="J4" s="3"/>
      <c r="K4" s="3"/>
      <c r="L4" s="26"/>
    </row>
    <row r="5" spans="1:12" ht="31.5" customHeight="1" x14ac:dyDescent="0.35">
      <c r="A5" s="48" t="s">
        <v>13</v>
      </c>
      <c r="B5" s="48" t="s">
        <v>2</v>
      </c>
      <c r="C5" s="45" t="s">
        <v>15</v>
      </c>
      <c r="D5" s="46"/>
      <c r="E5" s="46"/>
      <c r="F5" s="46"/>
      <c r="G5" s="46"/>
      <c r="H5" s="46"/>
      <c r="I5" s="46"/>
      <c r="J5" s="55"/>
      <c r="K5" s="41" t="s">
        <v>24</v>
      </c>
      <c r="L5" s="43" t="s">
        <v>25</v>
      </c>
    </row>
    <row r="6" spans="1:12" ht="36" customHeight="1" x14ac:dyDescent="0.35">
      <c r="A6" s="49"/>
      <c r="B6" s="48"/>
      <c r="C6" s="31">
        <v>2553</v>
      </c>
      <c r="D6" s="31">
        <v>2554</v>
      </c>
      <c r="E6" s="32">
        <v>2555</v>
      </c>
      <c r="F6" s="32">
        <v>2556</v>
      </c>
      <c r="G6" s="32">
        <v>2557</v>
      </c>
      <c r="H6" s="32">
        <v>2558</v>
      </c>
      <c r="I6" s="32">
        <v>2559</v>
      </c>
      <c r="J6" s="27">
        <v>2560</v>
      </c>
      <c r="K6" s="42"/>
      <c r="L6" s="44"/>
    </row>
    <row r="7" spans="1:12" ht="19.5" customHeight="1" x14ac:dyDescent="0.35">
      <c r="A7" s="5">
        <v>2553</v>
      </c>
      <c r="B7" s="5"/>
      <c r="C7" s="5"/>
      <c r="D7" s="5"/>
      <c r="E7" s="6"/>
      <c r="F7" s="6"/>
      <c r="G7" s="6"/>
      <c r="H7" s="6"/>
      <c r="I7" s="6"/>
      <c r="J7" s="6"/>
      <c r="K7" s="11"/>
      <c r="L7" s="17"/>
    </row>
    <row r="8" spans="1:12" ht="19.5" customHeight="1" x14ac:dyDescent="0.35">
      <c r="A8" s="5">
        <v>2554</v>
      </c>
      <c r="B8" s="5"/>
      <c r="C8" s="5"/>
      <c r="D8" s="5"/>
      <c r="E8" s="6"/>
      <c r="F8" s="6"/>
      <c r="G8" s="6"/>
      <c r="H8" s="6"/>
      <c r="I8" s="6"/>
      <c r="J8" s="6"/>
      <c r="K8" s="11"/>
      <c r="L8" s="17"/>
    </row>
    <row r="9" spans="1:12" ht="19.5" customHeight="1" x14ac:dyDescent="0.35">
      <c r="A9" s="5">
        <v>2555</v>
      </c>
      <c r="B9" s="5"/>
      <c r="C9" s="5"/>
      <c r="D9" s="5"/>
      <c r="E9" s="6"/>
      <c r="F9" s="6"/>
      <c r="G9" s="6"/>
      <c r="H9" s="6"/>
      <c r="I9" s="6"/>
      <c r="J9" s="6"/>
      <c r="K9" s="11"/>
      <c r="L9" s="17"/>
    </row>
    <row r="10" spans="1:12" ht="19.5" customHeight="1" x14ac:dyDescent="0.35">
      <c r="A10" s="5">
        <v>2556</v>
      </c>
      <c r="B10" s="5"/>
      <c r="C10" s="5"/>
      <c r="D10" s="5"/>
      <c r="E10" s="6"/>
      <c r="F10" s="6"/>
      <c r="G10" s="6"/>
      <c r="H10" s="6"/>
      <c r="I10" s="6"/>
      <c r="J10" s="6"/>
      <c r="K10" s="11"/>
      <c r="L10" s="17"/>
    </row>
    <row r="11" spans="1:12" ht="19.5" customHeight="1" x14ac:dyDescent="0.35">
      <c r="A11" s="5">
        <v>2557</v>
      </c>
      <c r="B11" s="5">
        <v>64</v>
      </c>
      <c r="C11" s="5"/>
      <c r="D11" s="5"/>
      <c r="E11" s="6"/>
      <c r="F11" s="6"/>
      <c r="G11" s="6">
        <v>57</v>
      </c>
      <c r="H11" s="6">
        <v>53</v>
      </c>
      <c r="I11" s="6">
        <v>56</v>
      </c>
      <c r="J11" s="23">
        <v>54</v>
      </c>
      <c r="K11" s="11">
        <v>10</v>
      </c>
      <c r="L11" s="17">
        <f>J11*100/B11</f>
        <v>84.375</v>
      </c>
    </row>
    <row r="12" spans="1:12" ht="19.5" customHeight="1" x14ac:dyDescent="0.35">
      <c r="A12" s="5">
        <v>2558</v>
      </c>
      <c r="B12" s="5">
        <f>61</f>
        <v>61</v>
      </c>
      <c r="C12" s="5"/>
      <c r="D12" s="5"/>
      <c r="E12" s="6"/>
      <c r="F12" s="6"/>
      <c r="G12" s="6"/>
      <c r="H12" s="6">
        <v>55</v>
      </c>
      <c r="I12" s="6">
        <v>53</v>
      </c>
      <c r="J12" s="23">
        <v>53</v>
      </c>
      <c r="K12" s="11">
        <v>8</v>
      </c>
      <c r="L12" s="17">
        <f>J12*100/B12</f>
        <v>86.885245901639351</v>
      </c>
    </row>
    <row r="13" spans="1:12" ht="19.5" customHeight="1" x14ac:dyDescent="0.35">
      <c r="A13" s="5">
        <v>2559</v>
      </c>
      <c r="B13" s="5">
        <f>36+35</f>
        <v>71</v>
      </c>
      <c r="C13" s="5"/>
      <c r="D13" s="5"/>
      <c r="E13" s="6"/>
      <c r="F13" s="6"/>
      <c r="G13" s="6"/>
      <c r="H13" s="6"/>
      <c r="I13" s="6">
        <v>69</v>
      </c>
      <c r="J13" s="23">
        <v>66</v>
      </c>
      <c r="K13" s="11">
        <v>5</v>
      </c>
      <c r="L13" s="17">
        <f>J13*100/B13</f>
        <v>92.957746478873233</v>
      </c>
    </row>
    <row r="14" spans="1:12" ht="19.5" customHeight="1" x14ac:dyDescent="0.35">
      <c r="A14" s="5">
        <v>2560</v>
      </c>
      <c r="B14" s="5">
        <v>55</v>
      </c>
      <c r="C14" s="5"/>
      <c r="D14" s="5"/>
      <c r="E14" s="6"/>
      <c r="F14" s="6"/>
      <c r="G14" s="6"/>
      <c r="H14" s="6"/>
      <c r="I14" s="6"/>
      <c r="J14" s="23">
        <v>55</v>
      </c>
      <c r="K14" s="11">
        <v>0</v>
      </c>
      <c r="L14" s="17">
        <f>J14*100/B14</f>
        <v>100</v>
      </c>
    </row>
    <row r="15" spans="1:12" ht="19.5" customHeight="1" x14ac:dyDescent="0.35">
      <c r="A15" s="7" t="s">
        <v>0</v>
      </c>
      <c r="B15" s="7">
        <f>SUM(B7:B14)</f>
        <v>251</v>
      </c>
      <c r="C15" s="7"/>
      <c r="D15" s="7"/>
      <c r="E15" s="7"/>
      <c r="F15" s="7"/>
      <c r="G15" s="7">
        <f>SUM(G7:G14)</f>
        <v>57</v>
      </c>
      <c r="H15" s="7">
        <f t="shared" ref="H15:K15" si="0">SUM(H7:H14)</f>
        <v>108</v>
      </c>
      <c r="I15" s="7">
        <f t="shared" si="0"/>
        <v>178</v>
      </c>
      <c r="J15" s="7">
        <f t="shared" si="0"/>
        <v>228</v>
      </c>
      <c r="K15" s="7">
        <f t="shared" si="0"/>
        <v>23</v>
      </c>
      <c r="L15" s="18"/>
    </row>
    <row r="16" spans="1:12" s="13" customFormat="1" ht="9" customHeight="1" x14ac:dyDescent="0.3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1:12" ht="23.25" customHeight="1" x14ac:dyDescent="0.35">
      <c r="A17" s="9" t="s">
        <v>17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26"/>
    </row>
    <row r="18" spans="1:12" ht="31.5" customHeight="1" x14ac:dyDescent="0.35">
      <c r="A18" s="35" t="s">
        <v>13</v>
      </c>
      <c r="B18" s="35" t="s">
        <v>2</v>
      </c>
      <c r="C18" s="50" t="s">
        <v>18</v>
      </c>
      <c r="D18" s="51"/>
      <c r="E18" s="51"/>
      <c r="F18" s="51"/>
      <c r="G18" s="51"/>
      <c r="H18" s="51"/>
      <c r="I18" s="51"/>
      <c r="J18" s="54"/>
      <c r="K18" s="37" t="s">
        <v>19</v>
      </c>
      <c r="L18" s="39" t="s">
        <v>21</v>
      </c>
    </row>
    <row r="19" spans="1:12" ht="36" customHeight="1" x14ac:dyDescent="0.35">
      <c r="A19" s="36"/>
      <c r="B19" s="35"/>
      <c r="C19" s="29">
        <v>2553</v>
      </c>
      <c r="D19" s="29">
        <v>2554</v>
      </c>
      <c r="E19" s="30">
        <v>2555</v>
      </c>
      <c r="F19" s="30">
        <v>2556</v>
      </c>
      <c r="G19" s="30">
        <v>2557</v>
      </c>
      <c r="H19" s="30">
        <v>2558</v>
      </c>
      <c r="I19" s="30">
        <v>2559</v>
      </c>
      <c r="J19" s="28">
        <v>2560</v>
      </c>
      <c r="K19" s="38"/>
      <c r="L19" s="40"/>
    </row>
    <row r="20" spans="1:12" ht="19.5" customHeight="1" x14ac:dyDescent="0.35">
      <c r="A20" s="5">
        <v>2553</v>
      </c>
      <c r="B20" s="5"/>
      <c r="C20" s="5"/>
      <c r="D20" s="5"/>
      <c r="E20" s="6"/>
      <c r="F20" s="6"/>
      <c r="G20" s="6"/>
      <c r="H20" s="6"/>
      <c r="I20" s="6"/>
      <c r="J20" s="6"/>
      <c r="K20" s="11"/>
      <c r="L20" s="17"/>
    </row>
    <row r="21" spans="1:12" ht="19.5" customHeight="1" x14ac:dyDescent="0.35">
      <c r="A21" s="5">
        <v>2554</v>
      </c>
      <c r="B21" s="5"/>
      <c r="C21" s="5"/>
      <c r="D21" s="5"/>
      <c r="E21" s="6"/>
      <c r="F21" s="6"/>
      <c r="G21" s="6"/>
      <c r="H21" s="6"/>
      <c r="I21" s="6"/>
      <c r="J21" s="6"/>
      <c r="K21" s="11"/>
      <c r="L21" s="17"/>
    </row>
    <row r="22" spans="1:12" ht="19.5" customHeight="1" x14ac:dyDescent="0.35">
      <c r="A22" s="5">
        <v>2555</v>
      </c>
      <c r="B22" s="5"/>
      <c r="C22" s="5"/>
      <c r="D22" s="5"/>
      <c r="E22" s="6"/>
      <c r="F22" s="6"/>
      <c r="G22" s="6"/>
      <c r="H22" s="6"/>
      <c r="I22" s="6"/>
      <c r="J22" s="6"/>
      <c r="K22" s="11"/>
      <c r="L22" s="17"/>
    </row>
    <row r="23" spans="1:12" ht="19.5" customHeight="1" x14ac:dyDescent="0.35">
      <c r="A23" s="5">
        <v>2556</v>
      </c>
      <c r="B23" s="5"/>
      <c r="C23" s="5"/>
      <c r="D23" s="5"/>
      <c r="E23" s="6"/>
      <c r="F23" s="6"/>
      <c r="G23" s="6"/>
      <c r="H23" s="6"/>
      <c r="I23" s="6"/>
      <c r="J23" s="6"/>
      <c r="K23" s="11"/>
      <c r="L23" s="17"/>
    </row>
    <row r="24" spans="1:12" ht="19.5" customHeight="1" x14ac:dyDescent="0.35">
      <c r="A24" s="5">
        <v>2557</v>
      </c>
      <c r="B24" s="5">
        <v>64</v>
      </c>
      <c r="C24" s="5"/>
      <c r="D24" s="5"/>
      <c r="E24" s="6"/>
      <c r="F24" s="6"/>
      <c r="G24" s="6"/>
      <c r="H24" s="6"/>
      <c r="I24" s="6"/>
      <c r="J24" s="6">
        <v>0</v>
      </c>
      <c r="K24" s="11"/>
      <c r="L24" s="17">
        <v>0</v>
      </c>
    </row>
    <row r="25" spans="1:12" ht="19.5" customHeight="1" x14ac:dyDescent="0.35">
      <c r="A25" s="5">
        <v>2558</v>
      </c>
      <c r="B25" s="5">
        <f>61</f>
        <v>61</v>
      </c>
      <c r="C25" s="5"/>
      <c r="D25" s="5"/>
      <c r="E25" s="6"/>
      <c r="F25" s="6"/>
      <c r="G25" s="6"/>
      <c r="H25" s="6"/>
      <c r="I25" s="6"/>
      <c r="J25" s="6">
        <v>0</v>
      </c>
      <c r="K25" s="11"/>
      <c r="L25" s="17">
        <v>0</v>
      </c>
    </row>
    <row r="26" spans="1:12" ht="19.5" customHeight="1" x14ac:dyDescent="0.35">
      <c r="A26" s="5">
        <v>2559</v>
      </c>
      <c r="B26" s="5">
        <f>36+35</f>
        <v>71</v>
      </c>
      <c r="C26" s="5"/>
      <c r="D26" s="5"/>
      <c r="E26" s="6"/>
      <c r="F26" s="6"/>
      <c r="G26" s="6"/>
      <c r="H26" s="6"/>
      <c r="I26" s="6"/>
      <c r="J26" s="6">
        <v>0</v>
      </c>
      <c r="K26" s="11"/>
      <c r="L26" s="17">
        <v>0</v>
      </c>
    </row>
    <row r="27" spans="1:12" ht="19.5" customHeight="1" x14ac:dyDescent="0.35">
      <c r="A27" s="5">
        <v>2560</v>
      </c>
      <c r="B27" s="5">
        <v>55</v>
      </c>
      <c r="C27" s="5"/>
      <c r="D27" s="5"/>
      <c r="E27" s="6"/>
      <c r="F27" s="6"/>
      <c r="G27" s="6"/>
      <c r="H27" s="6"/>
      <c r="I27" s="6"/>
      <c r="J27" s="6">
        <v>0</v>
      </c>
      <c r="K27" s="11"/>
      <c r="L27" s="17">
        <v>0</v>
      </c>
    </row>
    <row r="28" spans="1:12" ht="19.5" customHeight="1" x14ac:dyDescent="0.35">
      <c r="A28" s="16" t="s">
        <v>0</v>
      </c>
      <c r="B28" s="16">
        <f>SUM(B20:B27)</f>
        <v>251</v>
      </c>
      <c r="C28" s="16"/>
      <c r="D28" s="16"/>
      <c r="E28" s="16"/>
      <c r="F28" s="16"/>
      <c r="G28" s="16"/>
      <c r="H28" s="16"/>
      <c r="I28" s="16"/>
      <c r="J28" s="16">
        <v>0</v>
      </c>
      <c r="K28" s="16"/>
      <c r="L28" s="19"/>
    </row>
    <row r="29" spans="1:12" s="13" customFormat="1" ht="12.75" customHeight="1" x14ac:dyDescent="0.3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1:12" s="4" customFormat="1" ht="22.5" customHeight="1" x14ac:dyDescent="0.4">
      <c r="A30" s="47" t="s">
        <v>3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</row>
    <row r="31" spans="1:12" s="4" customFormat="1" ht="22.5" customHeight="1" x14ac:dyDescent="0.4">
      <c r="A31" s="9" t="s">
        <v>16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spans="1:12" ht="24" customHeight="1" x14ac:dyDescent="0.35">
      <c r="A32" s="48" t="s">
        <v>13</v>
      </c>
      <c r="B32" s="48" t="s">
        <v>2</v>
      </c>
      <c r="C32" s="45" t="s">
        <v>15</v>
      </c>
      <c r="D32" s="46"/>
      <c r="E32" s="46"/>
      <c r="F32" s="46"/>
      <c r="G32" s="46"/>
      <c r="H32" s="46"/>
      <c r="I32" s="46"/>
      <c r="J32" s="55"/>
      <c r="K32" s="41" t="s">
        <v>24</v>
      </c>
      <c r="L32" s="43" t="s">
        <v>25</v>
      </c>
    </row>
    <row r="33" spans="1:12" ht="41.1" customHeight="1" x14ac:dyDescent="0.35">
      <c r="A33" s="49"/>
      <c r="B33" s="48"/>
      <c r="C33" s="31">
        <v>2553</v>
      </c>
      <c r="D33" s="31">
        <v>2554</v>
      </c>
      <c r="E33" s="32">
        <v>2555</v>
      </c>
      <c r="F33" s="32">
        <v>2556</v>
      </c>
      <c r="G33" s="32">
        <v>2557</v>
      </c>
      <c r="H33" s="32">
        <v>2558</v>
      </c>
      <c r="I33" s="32">
        <v>2559</v>
      </c>
      <c r="J33" s="27">
        <v>2560</v>
      </c>
      <c r="K33" s="42"/>
      <c r="L33" s="44"/>
    </row>
    <row r="34" spans="1:12" ht="19.5" customHeight="1" x14ac:dyDescent="0.35">
      <c r="A34" s="5">
        <v>2553</v>
      </c>
      <c r="B34" s="5">
        <v>45</v>
      </c>
      <c r="C34" s="5">
        <v>42</v>
      </c>
      <c r="D34" s="5">
        <v>42</v>
      </c>
      <c r="E34" s="6">
        <v>42</v>
      </c>
      <c r="F34" s="6">
        <v>42</v>
      </c>
      <c r="G34" s="23">
        <f>B34-K34</f>
        <v>42</v>
      </c>
      <c r="H34" s="6">
        <v>1</v>
      </c>
      <c r="I34" s="6">
        <v>0</v>
      </c>
      <c r="J34" s="6">
        <v>0</v>
      </c>
      <c r="K34" s="11">
        <v>3</v>
      </c>
      <c r="L34" s="17">
        <f>G34/B34*100</f>
        <v>93.333333333333329</v>
      </c>
    </row>
    <row r="35" spans="1:12" ht="19.5" customHeight="1" x14ac:dyDescent="0.35">
      <c r="A35" s="5">
        <v>2554</v>
      </c>
      <c r="B35" s="5">
        <v>133</v>
      </c>
      <c r="C35" s="5"/>
      <c r="D35" s="5">
        <v>123</v>
      </c>
      <c r="E35" s="6">
        <v>118</v>
      </c>
      <c r="F35" s="6">
        <v>116</v>
      </c>
      <c r="G35" s="6">
        <v>113</v>
      </c>
      <c r="H35" s="23">
        <f>B35-K35</f>
        <v>119</v>
      </c>
      <c r="I35" s="6">
        <v>3</v>
      </c>
      <c r="J35" s="6">
        <v>0</v>
      </c>
      <c r="K35" s="11">
        <v>14</v>
      </c>
      <c r="L35" s="17">
        <f>H35/B35*100</f>
        <v>89.473684210526315</v>
      </c>
    </row>
    <row r="36" spans="1:12" ht="19.5" customHeight="1" x14ac:dyDescent="0.35">
      <c r="A36" s="5">
        <v>2555</v>
      </c>
      <c r="B36" s="5">
        <v>131</v>
      </c>
      <c r="C36" s="5"/>
      <c r="D36" s="5"/>
      <c r="E36" s="6">
        <v>123</v>
      </c>
      <c r="F36" s="6">
        <v>119</v>
      </c>
      <c r="G36" s="6">
        <v>115</v>
      </c>
      <c r="H36" s="6">
        <v>116</v>
      </c>
      <c r="I36" s="23">
        <f>B36-K36</f>
        <v>118</v>
      </c>
      <c r="J36" s="23">
        <v>5</v>
      </c>
      <c r="K36" s="11">
        <v>13</v>
      </c>
      <c r="L36" s="17">
        <f>I36/B36*100</f>
        <v>90.07633587786259</v>
      </c>
    </row>
    <row r="37" spans="1:12" ht="19.5" customHeight="1" x14ac:dyDescent="0.35">
      <c r="A37" s="5">
        <v>2556</v>
      </c>
      <c r="B37" s="5">
        <v>136</v>
      </c>
      <c r="C37" s="5"/>
      <c r="D37" s="5"/>
      <c r="E37" s="6"/>
      <c r="F37" s="6">
        <v>115</v>
      </c>
      <c r="G37" s="6">
        <v>109</v>
      </c>
      <c r="H37" s="6">
        <v>109</v>
      </c>
      <c r="I37" s="6">
        <f t="shared" ref="I37:I40" si="1">B37-K37</f>
        <v>114</v>
      </c>
      <c r="J37" s="23">
        <v>114</v>
      </c>
      <c r="K37" s="11">
        <v>22</v>
      </c>
      <c r="L37" s="17">
        <f>J37/B37*100</f>
        <v>83.82352941176471</v>
      </c>
    </row>
    <row r="38" spans="1:12" ht="19.5" customHeight="1" x14ac:dyDescent="0.35">
      <c r="A38" s="5">
        <v>2557</v>
      </c>
      <c r="B38" s="5">
        <v>58</v>
      </c>
      <c r="C38" s="5"/>
      <c r="D38" s="5"/>
      <c r="E38" s="6"/>
      <c r="F38" s="6"/>
      <c r="G38" s="6">
        <v>51</v>
      </c>
      <c r="H38" s="6">
        <v>47</v>
      </c>
      <c r="I38" s="6">
        <f t="shared" si="1"/>
        <v>50</v>
      </c>
      <c r="J38" s="23">
        <v>50</v>
      </c>
      <c r="K38" s="11">
        <v>8</v>
      </c>
      <c r="L38" s="17">
        <f>J38/B38*100</f>
        <v>86.206896551724128</v>
      </c>
    </row>
    <row r="39" spans="1:12" ht="19.5" customHeight="1" x14ac:dyDescent="0.35">
      <c r="A39" s="5">
        <v>2558</v>
      </c>
      <c r="B39" s="5">
        <v>62</v>
      </c>
      <c r="C39" s="5"/>
      <c r="D39" s="5"/>
      <c r="E39" s="6"/>
      <c r="F39" s="6"/>
      <c r="G39" s="6"/>
      <c r="H39" s="6">
        <v>48</v>
      </c>
      <c r="I39" s="6">
        <f t="shared" si="1"/>
        <v>48</v>
      </c>
      <c r="J39" s="23">
        <v>48</v>
      </c>
      <c r="K39" s="11">
        <v>14</v>
      </c>
      <c r="L39" s="17">
        <f>J39/B39*100</f>
        <v>77.41935483870968</v>
      </c>
    </row>
    <row r="40" spans="1:12" ht="19.5" customHeight="1" x14ac:dyDescent="0.35">
      <c r="A40" s="5">
        <v>2559</v>
      </c>
      <c r="B40" s="5">
        <v>54</v>
      </c>
      <c r="C40" s="5"/>
      <c r="D40" s="5"/>
      <c r="E40" s="6"/>
      <c r="F40" s="6"/>
      <c r="G40" s="6"/>
      <c r="H40" s="6"/>
      <c r="I40" s="6">
        <f t="shared" si="1"/>
        <v>49</v>
      </c>
      <c r="J40" s="23">
        <v>49</v>
      </c>
      <c r="K40" s="11">
        <v>5</v>
      </c>
      <c r="L40" s="17">
        <f>J40/B40*100</f>
        <v>90.740740740740748</v>
      </c>
    </row>
    <row r="41" spans="1:12" ht="19.5" customHeight="1" x14ac:dyDescent="0.35">
      <c r="A41" s="5">
        <v>2560</v>
      </c>
      <c r="B41" s="5">
        <v>52</v>
      </c>
      <c r="C41" s="5"/>
      <c r="D41" s="5"/>
      <c r="E41" s="6"/>
      <c r="F41" s="6"/>
      <c r="G41" s="6"/>
      <c r="H41" s="6"/>
      <c r="I41" s="6"/>
      <c r="J41" s="23">
        <v>51</v>
      </c>
      <c r="K41" s="11">
        <v>1</v>
      </c>
      <c r="L41" s="17">
        <f>J41/B41*100</f>
        <v>98.076923076923066</v>
      </c>
    </row>
    <row r="42" spans="1:12" ht="19.5" customHeight="1" x14ac:dyDescent="0.35">
      <c r="A42" s="7" t="s">
        <v>0</v>
      </c>
      <c r="B42" s="7">
        <f>SUM(B34:B41)</f>
        <v>671</v>
      </c>
      <c r="C42" s="7">
        <f t="shared" ref="C42:K42" si="2">SUM(C34:C41)</f>
        <v>42</v>
      </c>
      <c r="D42" s="7">
        <f t="shared" si="2"/>
        <v>165</v>
      </c>
      <c r="E42" s="7">
        <f t="shared" si="2"/>
        <v>283</v>
      </c>
      <c r="F42" s="7">
        <f t="shared" si="2"/>
        <v>392</v>
      </c>
      <c r="G42" s="7">
        <f t="shared" si="2"/>
        <v>430</v>
      </c>
      <c r="H42" s="7">
        <f t="shared" si="2"/>
        <v>440</v>
      </c>
      <c r="I42" s="7">
        <f t="shared" si="2"/>
        <v>382</v>
      </c>
      <c r="J42" s="7">
        <f t="shared" si="2"/>
        <v>317</v>
      </c>
      <c r="K42" s="7">
        <f t="shared" si="2"/>
        <v>80</v>
      </c>
      <c r="L42" s="18"/>
    </row>
    <row r="43" spans="1:12" s="13" customFormat="1" ht="19.5" customHeight="1" x14ac:dyDescent="0.3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1:12" s="4" customFormat="1" ht="22.5" customHeight="1" x14ac:dyDescent="0.4">
      <c r="A44" s="9" t="s">
        <v>17</v>
      </c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 ht="24" customHeight="1" x14ac:dyDescent="0.35">
      <c r="A45" s="35" t="s">
        <v>13</v>
      </c>
      <c r="B45" s="35" t="s">
        <v>2</v>
      </c>
      <c r="C45" s="50" t="s">
        <v>18</v>
      </c>
      <c r="D45" s="51"/>
      <c r="E45" s="51"/>
      <c r="F45" s="51"/>
      <c r="G45" s="51"/>
      <c r="H45" s="51"/>
      <c r="I45" s="51"/>
      <c r="J45" s="54"/>
      <c r="K45" s="37" t="s">
        <v>19</v>
      </c>
      <c r="L45" s="39" t="s">
        <v>21</v>
      </c>
    </row>
    <row r="46" spans="1:12" ht="41.1" customHeight="1" x14ac:dyDescent="0.35">
      <c r="A46" s="36"/>
      <c r="B46" s="35"/>
      <c r="C46" s="29">
        <v>2553</v>
      </c>
      <c r="D46" s="29">
        <v>2554</v>
      </c>
      <c r="E46" s="30">
        <v>2555</v>
      </c>
      <c r="F46" s="30">
        <v>2556</v>
      </c>
      <c r="G46" s="30">
        <v>2557</v>
      </c>
      <c r="H46" s="30">
        <v>2558</v>
      </c>
      <c r="I46" s="30">
        <v>2559</v>
      </c>
      <c r="J46" s="28">
        <v>2560</v>
      </c>
      <c r="K46" s="38"/>
      <c r="L46" s="40"/>
    </row>
    <row r="47" spans="1:12" ht="19.5" customHeight="1" x14ac:dyDescent="0.35">
      <c r="A47" s="5">
        <v>2553</v>
      </c>
      <c r="B47" s="5">
        <v>45</v>
      </c>
      <c r="C47" s="5"/>
      <c r="D47" s="5"/>
      <c r="E47" s="6"/>
      <c r="F47" s="6"/>
      <c r="G47" s="23">
        <v>41</v>
      </c>
      <c r="H47" s="6">
        <v>1</v>
      </c>
      <c r="I47" s="6">
        <v>0</v>
      </c>
      <c r="J47" s="6"/>
      <c r="K47" s="11">
        <v>41</v>
      </c>
      <c r="L47" s="17">
        <f>K47*100/B47</f>
        <v>91.111111111111114</v>
      </c>
    </row>
    <row r="48" spans="1:12" ht="19.5" customHeight="1" x14ac:dyDescent="0.35">
      <c r="A48" s="5">
        <v>2554</v>
      </c>
      <c r="B48" s="5">
        <v>133</v>
      </c>
      <c r="C48" s="5"/>
      <c r="D48" s="5"/>
      <c r="E48" s="6"/>
      <c r="F48" s="6"/>
      <c r="G48" s="6"/>
      <c r="H48" s="23">
        <v>115</v>
      </c>
      <c r="I48" s="6">
        <v>3</v>
      </c>
      <c r="J48" s="6"/>
      <c r="K48" s="11">
        <v>115</v>
      </c>
      <c r="L48" s="17">
        <f t="shared" ref="L48" si="3">K48*100/B48</f>
        <v>86.46616541353383</v>
      </c>
    </row>
    <row r="49" spans="1:12" ht="19.5" customHeight="1" x14ac:dyDescent="0.35">
      <c r="A49" s="5">
        <v>2555</v>
      </c>
      <c r="B49" s="5">
        <v>131</v>
      </c>
      <c r="C49" s="5"/>
      <c r="D49" s="5"/>
      <c r="E49" s="6"/>
      <c r="F49" s="6"/>
      <c r="G49" s="6"/>
      <c r="H49" s="6"/>
      <c r="I49" s="23">
        <v>113</v>
      </c>
      <c r="J49" s="23"/>
      <c r="K49" s="11">
        <v>113</v>
      </c>
      <c r="L49" s="17">
        <f>K49*100/B49</f>
        <v>86.25954198473282</v>
      </c>
    </row>
    <row r="50" spans="1:12" ht="19.5" customHeight="1" x14ac:dyDescent="0.35">
      <c r="A50" s="5">
        <v>2556</v>
      </c>
      <c r="B50" s="5">
        <v>136</v>
      </c>
      <c r="C50" s="5"/>
      <c r="D50" s="5"/>
      <c r="E50" s="6"/>
      <c r="F50" s="6"/>
      <c r="G50" s="6"/>
      <c r="H50" s="6"/>
      <c r="I50" s="6"/>
      <c r="J50" s="6"/>
      <c r="K50" s="11"/>
      <c r="L50" s="17"/>
    </row>
    <row r="51" spans="1:12" ht="19.5" customHeight="1" x14ac:dyDescent="0.35">
      <c r="A51" s="5">
        <v>2557</v>
      </c>
      <c r="B51" s="5">
        <v>58</v>
      </c>
      <c r="C51" s="5"/>
      <c r="D51" s="5"/>
      <c r="E51" s="6"/>
      <c r="F51" s="6"/>
      <c r="G51" s="6"/>
      <c r="H51" s="6"/>
      <c r="I51" s="6"/>
      <c r="J51" s="6"/>
      <c r="K51" s="11"/>
      <c r="L51" s="17"/>
    </row>
    <row r="52" spans="1:12" ht="19.5" customHeight="1" x14ac:dyDescent="0.35">
      <c r="A52" s="5">
        <v>2558</v>
      </c>
      <c r="B52" s="5">
        <v>62</v>
      </c>
      <c r="C52" s="5"/>
      <c r="D52" s="5"/>
      <c r="E52" s="6"/>
      <c r="F52" s="6"/>
      <c r="G52" s="6"/>
      <c r="H52" s="6"/>
      <c r="I52" s="6"/>
      <c r="J52" s="6"/>
      <c r="K52" s="11"/>
      <c r="L52" s="17"/>
    </row>
    <row r="53" spans="1:12" ht="19.5" customHeight="1" x14ac:dyDescent="0.35">
      <c r="A53" s="5">
        <v>2559</v>
      </c>
      <c r="B53" s="5">
        <v>54</v>
      </c>
      <c r="C53" s="5"/>
      <c r="D53" s="5"/>
      <c r="E53" s="6"/>
      <c r="F53" s="6"/>
      <c r="G53" s="6"/>
      <c r="H53" s="6"/>
      <c r="I53" s="6"/>
      <c r="J53" s="6"/>
      <c r="K53" s="11"/>
      <c r="L53" s="17"/>
    </row>
    <row r="54" spans="1:12" ht="19.5" customHeight="1" x14ac:dyDescent="0.35">
      <c r="A54" s="5">
        <v>2560</v>
      </c>
      <c r="B54" s="5">
        <v>52</v>
      </c>
      <c r="C54" s="5"/>
      <c r="D54" s="5"/>
      <c r="E54" s="6"/>
      <c r="F54" s="6"/>
      <c r="G54" s="6"/>
      <c r="H54" s="6"/>
      <c r="I54" s="6"/>
      <c r="J54" s="6"/>
      <c r="K54" s="11"/>
      <c r="L54" s="17"/>
    </row>
    <row r="55" spans="1:12" ht="19.5" customHeight="1" x14ac:dyDescent="0.35">
      <c r="A55" s="16" t="s">
        <v>0</v>
      </c>
      <c r="B55" s="16">
        <f>SUM(B47:B54)</f>
        <v>671</v>
      </c>
      <c r="C55" s="16"/>
      <c r="D55" s="16"/>
      <c r="E55" s="16"/>
      <c r="F55" s="16"/>
      <c r="G55" s="16">
        <f>SUM(G47:G54)</f>
        <v>41</v>
      </c>
      <c r="H55" s="16">
        <f t="shared" ref="H55:K55" si="4">SUM(H47:H54)</f>
        <v>116</v>
      </c>
      <c r="I55" s="16">
        <f t="shared" si="4"/>
        <v>116</v>
      </c>
      <c r="J55" s="16">
        <f t="shared" si="4"/>
        <v>0</v>
      </c>
      <c r="K55" s="16">
        <f t="shared" si="4"/>
        <v>269</v>
      </c>
      <c r="L55" s="19"/>
    </row>
    <row r="56" spans="1:12" s="13" customFormat="1" ht="19.5" customHeight="1" x14ac:dyDescent="0.3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1:12" s="13" customFormat="1" ht="19.5" customHeight="1" x14ac:dyDescent="0.3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1:12" ht="23.25" x14ac:dyDescent="0.35">
      <c r="A58" s="47" t="s">
        <v>9</v>
      </c>
      <c r="B58" s="47"/>
      <c r="C58" s="47"/>
      <c r="D58" s="47"/>
      <c r="E58" s="47"/>
      <c r="F58" s="47"/>
      <c r="G58" s="47"/>
      <c r="H58" s="47"/>
      <c r="I58" s="47"/>
      <c r="J58" s="47"/>
      <c r="K58" s="47"/>
      <c r="L58" s="47"/>
    </row>
    <row r="59" spans="1:12" ht="23.25" x14ac:dyDescent="0.35">
      <c r="A59" s="9" t="s">
        <v>16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26"/>
    </row>
    <row r="60" spans="1:12" ht="24" customHeight="1" x14ac:dyDescent="0.35">
      <c r="A60" s="48" t="s">
        <v>13</v>
      </c>
      <c r="B60" s="48" t="s">
        <v>2</v>
      </c>
      <c r="C60" s="45" t="s">
        <v>15</v>
      </c>
      <c r="D60" s="46"/>
      <c r="E60" s="46"/>
      <c r="F60" s="46"/>
      <c r="G60" s="46"/>
      <c r="H60" s="46"/>
      <c r="I60" s="46"/>
      <c r="J60" s="55"/>
      <c r="K60" s="41" t="s">
        <v>24</v>
      </c>
      <c r="L60" s="43" t="s">
        <v>25</v>
      </c>
    </row>
    <row r="61" spans="1:12" ht="41.1" customHeight="1" x14ac:dyDescent="0.35">
      <c r="A61" s="49"/>
      <c r="B61" s="48"/>
      <c r="C61" s="31">
        <v>2553</v>
      </c>
      <c r="D61" s="31">
        <v>2554</v>
      </c>
      <c r="E61" s="32">
        <v>2555</v>
      </c>
      <c r="F61" s="32">
        <v>2556</v>
      </c>
      <c r="G61" s="32">
        <v>2557</v>
      </c>
      <c r="H61" s="32">
        <v>2558</v>
      </c>
      <c r="I61" s="32">
        <v>2559</v>
      </c>
      <c r="J61" s="27">
        <v>2560</v>
      </c>
      <c r="K61" s="42"/>
      <c r="L61" s="44"/>
    </row>
    <row r="62" spans="1:12" ht="19.5" customHeight="1" x14ac:dyDescent="0.35">
      <c r="A62" s="5">
        <v>2553</v>
      </c>
      <c r="B62" s="5"/>
      <c r="C62" s="5"/>
      <c r="D62" s="5"/>
      <c r="E62" s="6"/>
      <c r="F62" s="6"/>
      <c r="G62" s="6"/>
      <c r="H62" s="6"/>
      <c r="I62" s="6"/>
      <c r="J62" s="6"/>
      <c r="K62" s="11"/>
      <c r="L62" s="17"/>
    </row>
    <row r="63" spans="1:12" ht="19.5" customHeight="1" x14ac:dyDescent="0.35">
      <c r="A63" s="5">
        <v>2554</v>
      </c>
      <c r="B63" s="5"/>
      <c r="C63" s="5"/>
      <c r="D63" s="5"/>
      <c r="E63" s="6"/>
      <c r="F63" s="6"/>
      <c r="G63" s="6"/>
      <c r="H63" s="6"/>
      <c r="I63" s="6"/>
      <c r="J63" s="6"/>
      <c r="K63" s="11"/>
      <c r="L63" s="17"/>
    </row>
    <row r="64" spans="1:12" ht="19.5" customHeight="1" x14ac:dyDescent="0.35">
      <c r="A64" s="5">
        <v>2555</v>
      </c>
      <c r="B64" s="5"/>
      <c r="C64" s="5"/>
      <c r="D64" s="5"/>
      <c r="E64" s="6"/>
      <c r="F64" s="6"/>
      <c r="G64" s="6"/>
      <c r="H64" s="6"/>
      <c r="I64" s="6"/>
      <c r="J64" s="6"/>
      <c r="K64" s="11"/>
      <c r="L64" s="17"/>
    </row>
    <row r="65" spans="1:12" ht="19.5" customHeight="1" x14ac:dyDescent="0.35">
      <c r="A65" s="5">
        <v>2556</v>
      </c>
      <c r="B65" s="5"/>
      <c r="C65" s="5"/>
      <c r="D65" s="5"/>
      <c r="E65" s="6"/>
      <c r="F65" s="6"/>
      <c r="G65" s="6"/>
      <c r="H65" s="6"/>
      <c r="I65" s="6"/>
      <c r="J65" s="6"/>
      <c r="K65" s="11"/>
      <c r="L65" s="17"/>
    </row>
    <row r="66" spans="1:12" ht="19.5" customHeight="1" x14ac:dyDescent="0.35">
      <c r="A66" s="5">
        <v>2557</v>
      </c>
      <c r="B66" s="5">
        <v>17</v>
      </c>
      <c r="C66" s="5"/>
      <c r="D66" s="5"/>
      <c r="E66" s="6"/>
      <c r="F66" s="6"/>
      <c r="G66" s="6">
        <v>15</v>
      </c>
      <c r="H66" s="6">
        <v>15</v>
      </c>
      <c r="I66" s="6">
        <v>15</v>
      </c>
      <c r="J66" s="23">
        <v>15</v>
      </c>
      <c r="K66" s="11">
        <v>2</v>
      </c>
      <c r="L66" s="17">
        <f>J66*100/B66</f>
        <v>88.235294117647058</v>
      </c>
    </row>
    <row r="67" spans="1:12" ht="19.5" customHeight="1" x14ac:dyDescent="0.35">
      <c r="A67" s="5">
        <v>2558</v>
      </c>
      <c r="B67" s="5">
        <v>24</v>
      </c>
      <c r="C67" s="5"/>
      <c r="D67" s="5"/>
      <c r="E67" s="6"/>
      <c r="F67" s="6"/>
      <c r="G67" s="6"/>
      <c r="H67" s="6">
        <v>21</v>
      </c>
      <c r="I67" s="6">
        <v>18</v>
      </c>
      <c r="J67" s="23">
        <v>18</v>
      </c>
      <c r="K67" s="11">
        <v>6</v>
      </c>
      <c r="L67" s="17">
        <f t="shared" ref="L67" si="5">J67*100/B67</f>
        <v>75</v>
      </c>
    </row>
    <row r="68" spans="1:12" ht="19.5" customHeight="1" x14ac:dyDescent="0.35">
      <c r="A68" s="5">
        <v>2559</v>
      </c>
      <c r="B68" s="5">
        <v>21</v>
      </c>
      <c r="C68" s="5"/>
      <c r="D68" s="5"/>
      <c r="E68" s="6"/>
      <c r="F68" s="6"/>
      <c r="G68" s="6"/>
      <c r="H68" s="6"/>
      <c r="I68" s="6">
        <v>20</v>
      </c>
      <c r="J68" s="23">
        <v>20</v>
      </c>
      <c r="K68" s="11">
        <v>1</v>
      </c>
      <c r="L68" s="17">
        <f>J68*100/B68</f>
        <v>95.238095238095241</v>
      </c>
    </row>
    <row r="69" spans="1:12" ht="19.5" customHeight="1" x14ac:dyDescent="0.35">
      <c r="A69" s="5">
        <v>2560</v>
      </c>
      <c r="B69" s="5">
        <v>29</v>
      </c>
      <c r="C69" s="5"/>
      <c r="D69" s="5"/>
      <c r="E69" s="6"/>
      <c r="F69" s="6"/>
      <c r="G69" s="6"/>
      <c r="H69" s="6"/>
      <c r="I69" s="6"/>
      <c r="J69" s="23">
        <v>26</v>
      </c>
      <c r="K69" s="11">
        <v>2</v>
      </c>
      <c r="L69" s="17">
        <f>J69*100/B69</f>
        <v>89.65517241379311</v>
      </c>
    </row>
    <row r="70" spans="1:12" ht="19.5" customHeight="1" x14ac:dyDescent="0.35">
      <c r="A70" s="7" t="s">
        <v>0</v>
      </c>
      <c r="B70" s="7">
        <f>SUM(B62:B69)</f>
        <v>91</v>
      </c>
      <c r="C70" s="7"/>
      <c r="D70" s="7"/>
      <c r="E70" s="7"/>
      <c r="F70" s="7"/>
      <c r="G70" s="7">
        <f>SUM(G62:G69)</f>
        <v>15</v>
      </c>
      <c r="H70" s="7">
        <f t="shared" ref="H70:J70" si="6">SUM(H62:H69)</f>
        <v>36</v>
      </c>
      <c r="I70" s="7">
        <f t="shared" si="6"/>
        <v>53</v>
      </c>
      <c r="J70" s="7">
        <f t="shared" si="6"/>
        <v>79</v>
      </c>
      <c r="K70" s="7">
        <f>SUM(K62:K69)</f>
        <v>11</v>
      </c>
      <c r="L70" s="18"/>
    </row>
    <row r="71" spans="1:12" ht="23.25" customHeight="1" x14ac:dyDescent="0.35"/>
    <row r="72" spans="1:12" ht="25.5" customHeight="1" x14ac:dyDescent="0.35">
      <c r="A72" s="9" t="s">
        <v>17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26"/>
    </row>
    <row r="73" spans="1:12" ht="24" customHeight="1" x14ac:dyDescent="0.35">
      <c r="A73" s="35" t="s">
        <v>13</v>
      </c>
      <c r="B73" s="35" t="s">
        <v>2</v>
      </c>
      <c r="C73" s="50" t="s">
        <v>18</v>
      </c>
      <c r="D73" s="51"/>
      <c r="E73" s="51"/>
      <c r="F73" s="51"/>
      <c r="G73" s="51"/>
      <c r="H73" s="51"/>
      <c r="I73" s="51"/>
      <c r="J73" s="54"/>
      <c r="K73" s="37" t="s">
        <v>19</v>
      </c>
      <c r="L73" s="39" t="s">
        <v>21</v>
      </c>
    </row>
    <row r="74" spans="1:12" ht="41.1" customHeight="1" x14ac:dyDescent="0.35">
      <c r="A74" s="36"/>
      <c r="B74" s="35"/>
      <c r="C74" s="29">
        <v>2553</v>
      </c>
      <c r="D74" s="29">
        <v>2554</v>
      </c>
      <c r="E74" s="30">
        <v>2555</v>
      </c>
      <c r="F74" s="30">
        <v>2556</v>
      </c>
      <c r="G74" s="30">
        <v>2557</v>
      </c>
      <c r="H74" s="30">
        <v>2558</v>
      </c>
      <c r="I74" s="30">
        <v>2559</v>
      </c>
      <c r="J74" s="28">
        <v>2560</v>
      </c>
      <c r="K74" s="38"/>
      <c r="L74" s="40"/>
    </row>
    <row r="75" spans="1:12" ht="19.5" customHeight="1" x14ac:dyDescent="0.35">
      <c r="A75" s="5">
        <v>2553</v>
      </c>
      <c r="B75" s="5"/>
      <c r="C75" s="5"/>
      <c r="D75" s="5"/>
      <c r="E75" s="6"/>
      <c r="F75" s="6"/>
      <c r="G75" s="6"/>
      <c r="H75" s="6"/>
      <c r="I75" s="6"/>
      <c r="J75" s="6"/>
      <c r="K75" s="11"/>
      <c r="L75" s="17"/>
    </row>
    <row r="76" spans="1:12" ht="19.5" customHeight="1" x14ac:dyDescent="0.35">
      <c r="A76" s="5">
        <v>2554</v>
      </c>
      <c r="B76" s="5"/>
      <c r="C76" s="5"/>
      <c r="D76" s="5"/>
      <c r="E76" s="6"/>
      <c r="F76" s="6"/>
      <c r="G76" s="6"/>
      <c r="H76" s="6"/>
      <c r="I76" s="6"/>
      <c r="J76" s="6"/>
      <c r="K76" s="11"/>
      <c r="L76" s="17"/>
    </row>
    <row r="77" spans="1:12" ht="19.5" customHeight="1" x14ac:dyDescent="0.35">
      <c r="A77" s="5">
        <v>2555</v>
      </c>
      <c r="B77" s="5"/>
      <c r="C77" s="5"/>
      <c r="D77" s="5"/>
      <c r="E77" s="6"/>
      <c r="F77" s="6"/>
      <c r="G77" s="6"/>
      <c r="H77" s="6"/>
      <c r="I77" s="6"/>
      <c r="J77" s="6"/>
      <c r="K77" s="11"/>
      <c r="L77" s="17"/>
    </row>
    <row r="78" spans="1:12" ht="19.5" customHeight="1" x14ac:dyDescent="0.35">
      <c r="A78" s="5">
        <v>2556</v>
      </c>
      <c r="B78" s="5"/>
      <c r="C78" s="5"/>
      <c r="D78" s="5"/>
      <c r="E78" s="6"/>
      <c r="F78" s="6"/>
      <c r="G78" s="6"/>
      <c r="H78" s="6"/>
      <c r="I78" s="6"/>
      <c r="J78" s="6"/>
      <c r="K78" s="11"/>
      <c r="L78" s="17"/>
    </row>
    <row r="79" spans="1:12" ht="19.5" customHeight="1" x14ac:dyDescent="0.35">
      <c r="A79" s="5">
        <v>2557</v>
      </c>
      <c r="B79" s="5">
        <v>17</v>
      </c>
      <c r="C79" s="5"/>
      <c r="D79" s="5"/>
      <c r="E79" s="6"/>
      <c r="F79" s="6"/>
      <c r="G79" s="6"/>
      <c r="H79" s="6"/>
      <c r="I79" s="6"/>
      <c r="J79" s="6">
        <v>0</v>
      </c>
      <c r="K79" s="11"/>
      <c r="L79" s="17">
        <f t="shared" ref="L79:L80" si="7">K79*100/B79</f>
        <v>0</v>
      </c>
    </row>
    <row r="80" spans="1:12" ht="19.5" customHeight="1" x14ac:dyDescent="0.35">
      <c r="A80" s="5">
        <v>2558</v>
      </c>
      <c r="B80" s="5">
        <v>24</v>
      </c>
      <c r="C80" s="5"/>
      <c r="D80" s="5"/>
      <c r="E80" s="6"/>
      <c r="F80" s="6"/>
      <c r="G80" s="6"/>
      <c r="H80" s="6"/>
      <c r="I80" s="6"/>
      <c r="J80" s="6">
        <v>0</v>
      </c>
      <c r="K80" s="11"/>
      <c r="L80" s="17">
        <f t="shared" si="7"/>
        <v>0</v>
      </c>
    </row>
    <row r="81" spans="1:12" ht="19.5" customHeight="1" x14ac:dyDescent="0.35">
      <c r="A81" s="5">
        <v>2559</v>
      </c>
      <c r="B81" s="5">
        <v>21</v>
      </c>
      <c r="C81" s="5"/>
      <c r="D81" s="5"/>
      <c r="E81" s="6"/>
      <c r="F81" s="6"/>
      <c r="G81" s="6"/>
      <c r="H81" s="6"/>
      <c r="I81" s="6"/>
      <c r="J81" s="6">
        <v>0</v>
      </c>
      <c r="K81" s="11"/>
      <c r="L81" s="17">
        <f>K81*100/B81</f>
        <v>0</v>
      </c>
    </row>
    <row r="82" spans="1:12" ht="19.5" customHeight="1" x14ac:dyDescent="0.35">
      <c r="A82" s="5">
        <v>2560</v>
      </c>
      <c r="B82" s="5">
        <v>29</v>
      </c>
      <c r="C82" s="5"/>
      <c r="D82" s="5"/>
      <c r="E82" s="6"/>
      <c r="F82" s="6"/>
      <c r="G82" s="6"/>
      <c r="H82" s="6"/>
      <c r="I82" s="6"/>
      <c r="J82" s="6">
        <v>0</v>
      </c>
      <c r="K82" s="11"/>
      <c r="L82" s="17">
        <f>K82*100/B82</f>
        <v>0</v>
      </c>
    </row>
    <row r="83" spans="1:12" ht="19.5" customHeight="1" x14ac:dyDescent="0.35">
      <c r="A83" s="16" t="s">
        <v>0</v>
      </c>
      <c r="B83" s="16">
        <f>SUM(B75:B82)</f>
        <v>91</v>
      </c>
      <c r="C83" s="16"/>
      <c r="D83" s="16"/>
      <c r="E83" s="16"/>
      <c r="F83" s="16"/>
      <c r="G83" s="16"/>
      <c r="H83" s="16"/>
      <c r="I83" s="16"/>
      <c r="J83" s="16">
        <v>0</v>
      </c>
      <c r="K83" s="16"/>
      <c r="L83" s="19"/>
    </row>
    <row r="84" spans="1:12" ht="11.25" customHeight="1" x14ac:dyDescent="0.35"/>
    <row r="85" spans="1:12" ht="11.25" customHeight="1" x14ac:dyDescent="0.35"/>
    <row r="86" spans="1:12" ht="11.25" customHeight="1" x14ac:dyDescent="0.35"/>
    <row r="87" spans="1:12" ht="23.25" x14ac:dyDescent="0.35">
      <c r="A87" s="47" t="s">
        <v>5</v>
      </c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</row>
    <row r="88" spans="1:12" ht="23.25" x14ac:dyDescent="0.35">
      <c r="A88" s="9" t="s">
        <v>16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26"/>
    </row>
    <row r="89" spans="1:12" ht="24" customHeight="1" x14ac:dyDescent="0.35">
      <c r="A89" s="48" t="s">
        <v>13</v>
      </c>
      <c r="B89" s="48" t="s">
        <v>2</v>
      </c>
      <c r="C89" s="45" t="s">
        <v>15</v>
      </c>
      <c r="D89" s="46"/>
      <c r="E89" s="46"/>
      <c r="F89" s="46"/>
      <c r="G89" s="46"/>
      <c r="H89" s="46"/>
      <c r="I89" s="46"/>
      <c r="J89" s="55"/>
      <c r="K89" s="41" t="s">
        <v>24</v>
      </c>
      <c r="L89" s="43" t="s">
        <v>25</v>
      </c>
    </row>
    <row r="90" spans="1:12" ht="41.1" customHeight="1" x14ac:dyDescent="0.35">
      <c r="A90" s="49"/>
      <c r="B90" s="48"/>
      <c r="C90" s="31">
        <v>2553</v>
      </c>
      <c r="D90" s="31">
        <v>2554</v>
      </c>
      <c r="E90" s="32">
        <v>2555</v>
      </c>
      <c r="F90" s="32">
        <v>2556</v>
      </c>
      <c r="G90" s="32">
        <v>2557</v>
      </c>
      <c r="H90" s="32">
        <v>2558</v>
      </c>
      <c r="I90" s="32">
        <v>2559</v>
      </c>
      <c r="J90" s="27">
        <v>2560</v>
      </c>
      <c r="K90" s="42"/>
      <c r="L90" s="44"/>
    </row>
    <row r="91" spans="1:12" ht="19.5" customHeight="1" x14ac:dyDescent="0.35">
      <c r="A91" s="5">
        <v>2553</v>
      </c>
      <c r="B91" s="5">
        <f>34+44+39+43</f>
        <v>160</v>
      </c>
      <c r="C91" s="5">
        <v>146</v>
      </c>
      <c r="D91" s="5">
        <v>145</v>
      </c>
      <c r="E91" s="6">
        <v>144</v>
      </c>
      <c r="F91" s="6">
        <v>144</v>
      </c>
      <c r="G91" s="23">
        <v>144</v>
      </c>
      <c r="H91" s="6">
        <v>1</v>
      </c>
      <c r="I91" s="6">
        <v>2</v>
      </c>
      <c r="J91" s="6">
        <v>0</v>
      </c>
      <c r="K91" s="11">
        <v>16</v>
      </c>
      <c r="L91" s="17">
        <f>G91*100/B91</f>
        <v>90</v>
      </c>
    </row>
    <row r="92" spans="1:12" ht="19.5" customHeight="1" x14ac:dyDescent="0.35">
      <c r="A92" s="5">
        <v>2554</v>
      </c>
      <c r="B92" s="5">
        <f>37+45+47+43+53</f>
        <v>225</v>
      </c>
      <c r="C92" s="5"/>
      <c r="D92" s="5">
        <v>214</v>
      </c>
      <c r="E92" s="5">
        <v>206</v>
      </c>
      <c r="F92" s="6">
        <v>205</v>
      </c>
      <c r="G92" s="6">
        <v>200</v>
      </c>
      <c r="H92" s="23">
        <v>200</v>
      </c>
      <c r="I92" s="6">
        <v>9</v>
      </c>
      <c r="J92" s="6">
        <v>1</v>
      </c>
      <c r="K92" s="11">
        <v>23</v>
      </c>
      <c r="L92" s="17">
        <f>H92*100/B92</f>
        <v>88.888888888888886</v>
      </c>
    </row>
    <row r="93" spans="1:12" ht="19.5" customHeight="1" x14ac:dyDescent="0.35">
      <c r="A93" s="5">
        <v>2555</v>
      </c>
      <c r="B93" s="5">
        <f>31+39+44+42+42</f>
        <v>198</v>
      </c>
      <c r="C93" s="5"/>
      <c r="D93" s="5"/>
      <c r="E93" s="6">
        <v>181</v>
      </c>
      <c r="F93" s="6">
        <v>173</v>
      </c>
      <c r="G93" s="6">
        <v>173</v>
      </c>
      <c r="H93" s="6">
        <v>173</v>
      </c>
      <c r="I93" s="23">
        <f>B93-K93</f>
        <v>172</v>
      </c>
      <c r="J93" s="6">
        <v>6</v>
      </c>
      <c r="K93" s="11">
        <v>26</v>
      </c>
      <c r="L93" s="17">
        <f>I93*100/B93</f>
        <v>86.868686868686865</v>
      </c>
    </row>
    <row r="94" spans="1:12" ht="19.5" customHeight="1" x14ac:dyDescent="0.35">
      <c r="A94" s="5">
        <v>2556</v>
      </c>
      <c r="B94" s="5"/>
      <c r="C94" s="5"/>
      <c r="D94" s="5"/>
      <c r="E94" s="6"/>
      <c r="F94" s="6"/>
      <c r="G94" s="6"/>
      <c r="H94" s="6"/>
      <c r="I94" s="6"/>
      <c r="J94" s="6"/>
      <c r="K94" s="11"/>
      <c r="L94" s="17"/>
    </row>
    <row r="95" spans="1:12" ht="19.5" customHeight="1" x14ac:dyDescent="0.35">
      <c r="A95" s="5">
        <v>2557</v>
      </c>
      <c r="B95" s="5"/>
      <c r="C95" s="5"/>
      <c r="D95" s="5"/>
      <c r="E95" s="6"/>
      <c r="F95" s="6"/>
      <c r="G95" s="6"/>
      <c r="H95" s="6"/>
      <c r="I95" s="6"/>
      <c r="J95" s="6"/>
      <c r="K95" s="11"/>
      <c r="L95" s="17"/>
    </row>
    <row r="96" spans="1:12" ht="19.5" customHeight="1" x14ac:dyDescent="0.35">
      <c r="A96" s="5">
        <v>2558</v>
      </c>
      <c r="B96" s="5"/>
      <c r="C96" s="5"/>
      <c r="D96" s="5"/>
      <c r="E96" s="6"/>
      <c r="F96" s="6"/>
      <c r="G96" s="6"/>
      <c r="H96" s="6"/>
      <c r="I96" s="6"/>
      <c r="J96" s="6"/>
      <c r="K96" s="11"/>
      <c r="L96" s="17"/>
    </row>
    <row r="97" spans="1:12" ht="19.5" customHeight="1" x14ac:dyDescent="0.35">
      <c r="A97" s="5">
        <v>2559</v>
      </c>
      <c r="B97" s="5"/>
      <c r="C97" s="5"/>
      <c r="D97" s="5"/>
      <c r="E97" s="6"/>
      <c r="F97" s="6"/>
      <c r="G97" s="6"/>
      <c r="H97" s="6"/>
      <c r="I97" s="6"/>
      <c r="J97" s="6"/>
      <c r="K97" s="11"/>
      <c r="L97" s="17"/>
    </row>
    <row r="98" spans="1:12" ht="19.5" customHeight="1" x14ac:dyDescent="0.35">
      <c r="A98" s="5">
        <v>2560</v>
      </c>
      <c r="B98" s="5"/>
      <c r="C98" s="5"/>
      <c r="D98" s="5"/>
      <c r="E98" s="6"/>
      <c r="F98" s="6"/>
      <c r="G98" s="6"/>
      <c r="H98" s="6"/>
      <c r="I98" s="6"/>
      <c r="J98" s="6"/>
      <c r="K98" s="11"/>
      <c r="L98" s="17"/>
    </row>
    <row r="99" spans="1:12" ht="19.5" customHeight="1" x14ac:dyDescent="0.35">
      <c r="A99" s="7" t="s">
        <v>0</v>
      </c>
      <c r="B99" s="7">
        <f>SUM(B91:B98)</f>
        <v>583</v>
      </c>
      <c r="C99" s="7">
        <f t="shared" ref="C99:K99" si="8">SUM(C91:C98)</f>
        <v>146</v>
      </c>
      <c r="D99" s="7">
        <f t="shared" si="8"/>
        <v>359</v>
      </c>
      <c r="E99" s="7">
        <f t="shared" si="8"/>
        <v>531</v>
      </c>
      <c r="F99" s="7">
        <f t="shared" si="8"/>
        <v>522</v>
      </c>
      <c r="G99" s="7">
        <f t="shared" si="8"/>
        <v>517</v>
      </c>
      <c r="H99" s="7">
        <f t="shared" si="8"/>
        <v>374</v>
      </c>
      <c r="I99" s="7">
        <f t="shared" si="8"/>
        <v>183</v>
      </c>
      <c r="J99" s="7">
        <f t="shared" si="8"/>
        <v>7</v>
      </c>
      <c r="K99" s="7">
        <f t="shared" si="8"/>
        <v>65</v>
      </c>
      <c r="L99" s="18"/>
    </row>
    <row r="100" spans="1:12" ht="20.25" customHeight="1" x14ac:dyDescent="0.35"/>
    <row r="101" spans="1:12" ht="23.25" x14ac:dyDescent="0.35">
      <c r="A101" s="9" t="s">
        <v>17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26"/>
    </row>
    <row r="102" spans="1:12" ht="24" customHeight="1" x14ac:dyDescent="0.35">
      <c r="A102" s="35" t="s">
        <v>13</v>
      </c>
      <c r="B102" s="35" t="s">
        <v>2</v>
      </c>
      <c r="C102" s="50" t="s">
        <v>18</v>
      </c>
      <c r="D102" s="51"/>
      <c r="E102" s="51"/>
      <c r="F102" s="51"/>
      <c r="G102" s="51"/>
      <c r="H102" s="51"/>
      <c r="I102" s="51"/>
      <c r="J102" s="54"/>
      <c r="K102" s="37" t="s">
        <v>19</v>
      </c>
      <c r="L102" s="39" t="s">
        <v>21</v>
      </c>
    </row>
    <row r="103" spans="1:12" ht="41.1" customHeight="1" x14ac:dyDescent="0.35">
      <c r="A103" s="36"/>
      <c r="B103" s="35"/>
      <c r="C103" s="29">
        <v>2553</v>
      </c>
      <c r="D103" s="29">
        <v>2554</v>
      </c>
      <c r="E103" s="30">
        <v>2555</v>
      </c>
      <c r="F103" s="30">
        <v>2556</v>
      </c>
      <c r="G103" s="30">
        <v>2557</v>
      </c>
      <c r="H103" s="30">
        <v>2558</v>
      </c>
      <c r="I103" s="30">
        <v>2559</v>
      </c>
      <c r="J103" s="28">
        <v>2560</v>
      </c>
      <c r="K103" s="38"/>
      <c r="L103" s="40"/>
    </row>
    <row r="104" spans="1:12" ht="19.5" customHeight="1" x14ac:dyDescent="0.35">
      <c r="A104" s="5">
        <v>2553</v>
      </c>
      <c r="B104" s="5">
        <f>34+44+39+43</f>
        <v>160</v>
      </c>
      <c r="C104" s="5"/>
      <c r="D104" s="5"/>
      <c r="E104" s="6"/>
      <c r="F104" s="6"/>
      <c r="G104" s="23">
        <v>139</v>
      </c>
      <c r="H104" s="6">
        <v>2</v>
      </c>
      <c r="I104" s="6">
        <v>3</v>
      </c>
      <c r="J104" s="6">
        <v>0</v>
      </c>
      <c r="K104" s="11">
        <v>139</v>
      </c>
      <c r="L104" s="17">
        <f>K104*100/B104</f>
        <v>86.875</v>
      </c>
    </row>
    <row r="105" spans="1:12" ht="19.5" customHeight="1" x14ac:dyDescent="0.35">
      <c r="A105" s="5">
        <v>2554</v>
      </c>
      <c r="B105" s="5">
        <f>37+45+47+43+53</f>
        <v>225</v>
      </c>
      <c r="C105" s="5"/>
      <c r="D105" s="5"/>
      <c r="E105" s="5"/>
      <c r="F105" s="6"/>
      <c r="G105" s="6"/>
      <c r="H105" s="23">
        <v>191</v>
      </c>
      <c r="I105" s="6">
        <v>9</v>
      </c>
      <c r="J105" s="6">
        <v>1</v>
      </c>
      <c r="K105" s="11">
        <v>191</v>
      </c>
      <c r="L105" s="17">
        <f t="shared" ref="L105:L106" si="9">K105*100/B105</f>
        <v>84.888888888888886</v>
      </c>
    </row>
    <row r="106" spans="1:12" ht="19.5" customHeight="1" x14ac:dyDescent="0.35">
      <c r="A106" s="5">
        <v>2555</v>
      </c>
      <c r="B106" s="5">
        <f>31+39+44+42+42</f>
        <v>198</v>
      </c>
      <c r="C106" s="5"/>
      <c r="D106" s="5"/>
      <c r="E106" s="6"/>
      <c r="F106" s="6"/>
      <c r="G106" s="6"/>
      <c r="H106" s="6"/>
      <c r="I106" s="23">
        <v>163</v>
      </c>
      <c r="J106" s="23">
        <v>3</v>
      </c>
      <c r="K106" s="11">
        <v>163</v>
      </c>
      <c r="L106" s="17">
        <f t="shared" si="9"/>
        <v>82.323232323232318</v>
      </c>
    </row>
    <row r="107" spans="1:12" ht="19.5" customHeight="1" x14ac:dyDescent="0.35">
      <c r="A107" s="5">
        <v>2556</v>
      </c>
      <c r="B107" s="5"/>
      <c r="C107" s="5"/>
      <c r="D107" s="5"/>
      <c r="E107" s="6"/>
      <c r="F107" s="6"/>
      <c r="G107" s="6"/>
      <c r="H107" s="6"/>
      <c r="I107" s="6"/>
      <c r="J107" s="6"/>
      <c r="K107" s="11"/>
      <c r="L107" s="17"/>
    </row>
    <row r="108" spans="1:12" ht="19.5" customHeight="1" x14ac:dyDescent="0.35">
      <c r="A108" s="5">
        <v>2557</v>
      </c>
      <c r="B108" s="5"/>
      <c r="C108" s="5"/>
      <c r="D108" s="5"/>
      <c r="E108" s="6"/>
      <c r="F108" s="6"/>
      <c r="G108" s="6"/>
      <c r="H108" s="6"/>
      <c r="I108" s="6"/>
      <c r="J108" s="6"/>
      <c r="K108" s="11"/>
      <c r="L108" s="17"/>
    </row>
    <row r="109" spans="1:12" ht="19.5" customHeight="1" x14ac:dyDescent="0.35">
      <c r="A109" s="5">
        <v>2558</v>
      </c>
      <c r="B109" s="5"/>
      <c r="C109" s="5"/>
      <c r="D109" s="5"/>
      <c r="E109" s="6"/>
      <c r="F109" s="6"/>
      <c r="G109" s="6"/>
      <c r="H109" s="6"/>
      <c r="I109" s="6"/>
      <c r="J109" s="6"/>
      <c r="K109" s="11"/>
      <c r="L109" s="17"/>
    </row>
    <row r="110" spans="1:12" ht="19.5" customHeight="1" x14ac:dyDescent="0.35">
      <c r="A110" s="5">
        <v>2559</v>
      </c>
      <c r="B110" s="5"/>
      <c r="C110" s="5"/>
      <c r="D110" s="5"/>
      <c r="E110" s="6"/>
      <c r="F110" s="6"/>
      <c r="G110" s="6"/>
      <c r="H110" s="6"/>
      <c r="I110" s="6"/>
      <c r="J110" s="6"/>
      <c r="K110" s="11"/>
      <c r="L110" s="17"/>
    </row>
    <row r="111" spans="1:12" ht="19.5" customHeight="1" x14ac:dyDescent="0.35">
      <c r="A111" s="5">
        <v>2560</v>
      </c>
      <c r="B111" s="5"/>
      <c r="C111" s="5"/>
      <c r="D111" s="5"/>
      <c r="E111" s="6"/>
      <c r="F111" s="6"/>
      <c r="G111" s="6"/>
      <c r="H111" s="6"/>
      <c r="I111" s="6"/>
      <c r="J111" s="6"/>
      <c r="K111" s="11"/>
      <c r="L111" s="17"/>
    </row>
    <row r="112" spans="1:12" ht="19.5" customHeight="1" x14ac:dyDescent="0.35">
      <c r="A112" s="16" t="s">
        <v>0</v>
      </c>
      <c r="B112" s="16">
        <f>SUM(B104:B111)</f>
        <v>583</v>
      </c>
      <c r="C112" s="16"/>
      <c r="D112" s="16"/>
      <c r="E112" s="16"/>
      <c r="F112" s="16"/>
      <c r="G112" s="16">
        <f>SUM(G104:G111)</f>
        <v>139</v>
      </c>
      <c r="H112" s="16">
        <f t="shared" ref="H112:K112" si="10">SUM(H104:H111)</f>
        <v>193</v>
      </c>
      <c r="I112" s="16">
        <f t="shared" si="10"/>
        <v>175</v>
      </c>
      <c r="J112" s="16">
        <f t="shared" si="10"/>
        <v>4</v>
      </c>
      <c r="K112" s="16">
        <f t="shared" si="10"/>
        <v>493</v>
      </c>
      <c r="L112" s="19"/>
    </row>
    <row r="113" spans="1:12" ht="12.75" customHeight="1" x14ac:dyDescent="0.35"/>
    <row r="114" spans="1:12" ht="12.75" customHeight="1" x14ac:dyDescent="0.35"/>
    <row r="115" spans="1:12" ht="12.75" customHeight="1" x14ac:dyDescent="0.35"/>
    <row r="116" spans="1:12" ht="23.25" x14ac:dyDescent="0.35">
      <c r="A116" s="47" t="s">
        <v>10</v>
      </c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</row>
    <row r="117" spans="1:12" ht="23.25" x14ac:dyDescent="0.35">
      <c r="A117" s="9" t="s">
        <v>16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26"/>
    </row>
    <row r="118" spans="1:12" ht="24" customHeight="1" x14ac:dyDescent="0.35">
      <c r="A118" s="48" t="s">
        <v>13</v>
      </c>
      <c r="B118" s="48" t="s">
        <v>2</v>
      </c>
      <c r="C118" s="45" t="s">
        <v>15</v>
      </c>
      <c r="D118" s="46"/>
      <c r="E118" s="46"/>
      <c r="F118" s="46"/>
      <c r="G118" s="46"/>
      <c r="H118" s="46"/>
      <c r="I118" s="46"/>
      <c r="J118" s="55"/>
      <c r="K118" s="41" t="s">
        <v>24</v>
      </c>
      <c r="L118" s="43" t="s">
        <v>25</v>
      </c>
    </row>
    <row r="119" spans="1:12" ht="41.1" customHeight="1" x14ac:dyDescent="0.35">
      <c r="A119" s="49"/>
      <c r="B119" s="48"/>
      <c r="C119" s="31">
        <v>2553</v>
      </c>
      <c r="D119" s="31">
        <v>2554</v>
      </c>
      <c r="E119" s="32">
        <v>2555</v>
      </c>
      <c r="F119" s="32">
        <v>2556</v>
      </c>
      <c r="G119" s="32">
        <v>2557</v>
      </c>
      <c r="H119" s="32">
        <v>2558</v>
      </c>
      <c r="I119" s="32">
        <v>2559</v>
      </c>
      <c r="J119" s="27">
        <v>2560</v>
      </c>
      <c r="K119" s="42"/>
      <c r="L119" s="44"/>
    </row>
    <row r="120" spans="1:12" ht="19.5" customHeight="1" x14ac:dyDescent="0.35">
      <c r="A120" s="5">
        <v>2553</v>
      </c>
      <c r="B120" s="5"/>
      <c r="C120" s="5"/>
      <c r="D120" s="5"/>
      <c r="E120" s="6"/>
      <c r="F120" s="6"/>
      <c r="G120" s="6"/>
      <c r="H120" s="6"/>
      <c r="I120" s="6"/>
      <c r="J120" s="6"/>
      <c r="K120" s="11"/>
      <c r="L120" s="17"/>
    </row>
    <row r="121" spans="1:12" ht="19.5" customHeight="1" x14ac:dyDescent="0.35">
      <c r="A121" s="5">
        <v>2554</v>
      </c>
      <c r="B121" s="5"/>
      <c r="C121" s="5"/>
      <c r="D121" s="5"/>
      <c r="E121" s="6"/>
      <c r="F121" s="6"/>
      <c r="G121" s="6"/>
      <c r="H121" s="6"/>
      <c r="I121" s="6"/>
      <c r="J121" s="6"/>
      <c r="K121" s="11"/>
      <c r="L121" s="17"/>
    </row>
    <row r="122" spans="1:12" ht="19.5" customHeight="1" x14ac:dyDescent="0.35">
      <c r="A122" s="5">
        <v>2555</v>
      </c>
      <c r="B122" s="5"/>
      <c r="C122" s="5"/>
      <c r="D122" s="5"/>
      <c r="E122" s="6"/>
      <c r="F122" s="6"/>
      <c r="G122" s="6"/>
      <c r="H122" s="6"/>
      <c r="I122" s="6"/>
      <c r="J122" s="6"/>
      <c r="K122" s="11"/>
      <c r="L122" s="17"/>
    </row>
    <row r="123" spans="1:12" ht="19.5" customHeight="1" x14ac:dyDescent="0.35">
      <c r="A123" s="5">
        <v>2556</v>
      </c>
      <c r="B123" s="5"/>
      <c r="C123" s="5"/>
      <c r="D123" s="5"/>
      <c r="E123" s="6"/>
      <c r="F123" s="6"/>
      <c r="G123" s="6"/>
      <c r="H123" s="6"/>
      <c r="I123" s="6"/>
      <c r="J123" s="6"/>
      <c r="K123" s="11"/>
      <c r="L123" s="17"/>
    </row>
    <row r="124" spans="1:12" ht="19.5" customHeight="1" x14ac:dyDescent="0.35">
      <c r="A124" s="5">
        <v>2557</v>
      </c>
      <c r="B124" s="5">
        <v>11</v>
      </c>
      <c r="C124" s="5"/>
      <c r="D124" s="5"/>
      <c r="E124" s="6"/>
      <c r="F124" s="6"/>
      <c r="G124" s="6">
        <v>9</v>
      </c>
      <c r="H124" s="6">
        <v>8</v>
      </c>
      <c r="I124" s="6">
        <v>8</v>
      </c>
      <c r="J124" s="23">
        <v>8</v>
      </c>
      <c r="K124" s="11">
        <v>3</v>
      </c>
      <c r="L124" s="17">
        <f>J124*100/B124</f>
        <v>72.727272727272734</v>
      </c>
    </row>
    <row r="125" spans="1:12" ht="19.5" customHeight="1" x14ac:dyDescent="0.35">
      <c r="A125" s="5">
        <v>2558</v>
      </c>
      <c r="B125" s="5">
        <v>27</v>
      </c>
      <c r="C125" s="5"/>
      <c r="D125" s="5"/>
      <c r="E125" s="6"/>
      <c r="F125" s="6"/>
      <c r="G125" s="6"/>
      <c r="H125" s="6">
        <v>23</v>
      </c>
      <c r="I125" s="6">
        <v>23</v>
      </c>
      <c r="J125" s="23">
        <v>23</v>
      </c>
      <c r="K125" s="11">
        <v>4</v>
      </c>
      <c r="L125" s="17">
        <f>J125*100/B125</f>
        <v>85.18518518518519</v>
      </c>
    </row>
    <row r="126" spans="1:12" ht="19.5" customHeight="1" x14ac:dyDescent="0.35">
      <c r="A126" s="5">
        <v>2559</v>
      </c>
      <c r="B126" s="5">
        <v>11</v>
      </c>
      <c r="C126" s="5"/>
      <c r="D126" s="5"/>
      <c r="E126" s="6"/>
      <c r="F126" s="6"/>
      <c r="G126" s="6"/>
      <c r="H126" s="6"/>
      <c r="I126" s="6">
        <v>9</v>
      </c>
      <c r="J126" s="23">
        <v>8</v>
      </c>
      <c r="K126" s="11">
        <v>3</v>
      </c>
      <c r="L126" s="17">
        <f>J126*100/B126</f>
        <v>72.727272727272734</v>
      </c>
    </row>
    <row r="127" spans="1:12" ht="19.5" customHeight="1" x14ac:dyDescent="0.35">
      <c r="A127" s="5">
        <v>2560</v>
      </c>
      <c r="B127" s="5">
        <v>24</v>
      </c>
      <c r="C127" s="5"/>
      <c r="D127" s="5"/>
      <c r="E127" s="6"/>
      <c r="F127" s="6"/>
      <c r="G127" s="6"/>
      <c r="H127" s="6"/>
      <c r="I127" s="6"/>
      <c r="J127" s="23">
        <v>24</v>
      </c>
      <c r="K127" s="11">
        <v>0</v>
      </c>
      <c r="L127" s="17">
        <f>J127*100/B127</f>
        <v>100</v>
      </c>
    </row>
    <row r="128" spans="1:12" ht="19.5" customHeight="1" x14ac:dyDescent="0.35">
      <c r="A128" s="7" t="s">
        <v>0</v>
      </c>
      <c r="B128" s="7">
        <f>SUM(B120:B127)</f>
        <v>73</v>
      </c>
      <c r="C128" s="7"/>
      <c r="D128" s="7"/>
      <c r="E128" s="7"/>
      <c r="F128" s="7"/>
      <c r="G128" s="7">
        <f>SUM(G120:G127)</f>
        <v>9</v>
      </c>
      <c r="H128" s="7">
        <f>SUM(H120:H127)</f>
        <v>31</v>
      </c>
      <c r="I128" s="7">
        <f t="shared" ref="I128:K128" si="11">SUM(I120:I127)</f>
        <v>40</v>
      </c>
      <c r="J128" s="7">
        <f t="shared" si="11"/>
        <v>63</v>
      </c>
      <c r="K128" s="7">
        <f t="shared" si="11"/>
        <v>10</v>
      </c>
      <c r="L128" s="18"/>
    </row>
    <row r="129" spans="1:12" ht="20.25" customHeight="1" x14ac:dyDescent="0.35"/>
    <row r="130" spans="1:12" ht="23.25" x14ac:dyDescent="0.35">
      <c r="A130" s="9" t="s">
        <v>17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26"/>
    </row>
    <row r="131" spans="1:12" ht="24" customHeight="1" x14ac:dyDescent="0.35">
      <c r="A131" s="35" t="s">
        <v>13</v>
      </c>
      <c r="B131" s="35" t="s">
        <v>2</v>
      </c>
      <c r="C131" s="50" t="s">
        <v>18</v>
      </c>
      <c r="D131" s="51"/>
      <c r="E131" s="51"/>
      <c r="F131" s="51"/>
      <c r="G131" s="51"/>
      <c r="H131" s="51"/>
      <c r="I131" s="51"/>
      <c r="J131" s="54"/>
      <c r="K131" s="37" t="s">
        <v>19</v>
      </c>
      <c r="L131" s="39" t="s">
        <v>21</v>
      </c>
    </row>
    <row r="132" spans="1:12" ht="41.1" customHeight="1" x14ac:dyDescent="0.35">
      <c r="A132" s="36"/>
      <c r="B132" s="35"/>
      <c r="C132" s="29">
        <v>2553</v>
      </c>
      <c r="D132" s="29">
        <v>2554</v>
      </c>
      <c r="E132" s="30">
        <v>2555</v>
      </c>
      <c r="F132" s="30">
        <v>2556</v>
      </c>
      <c r="G132" s="30">
        <v>2557</v>
      </c>
      <c r="H132" s="30">
        <v>2558</v>
      </c>
      <c r="I132" s="30">
        <v>2559</v>
      </c>
      <c r="J132" s="28">
        <v>2560</v>
      </c>
      <c r="K132" s="38"/>
      <c r="L132" s="40"/>
    </row>
    <row r="133" spans="1:12" ht="19.5" customHeight="1" x14ac:dyDescent="0.35">
      <c r="A133" s="5">
        <v>2553</v>
      </c>
      <c r="B133" s="5"/>
      <c r="C133" s="5"/>
      <c r="D133" s="5"/>
      <c r="E133" s="6"/>
      <c r="F133" s="6"/>
      <c r="G133" s="6"/>
      <c r="H133" s="6"/>
      <c r="I133" s="6"/>
      <c r="J133" s="6"/>
      <c r="K133" s="11"/>
      <c r="L133" s="17"/>
    </row>
    <row r="134" spans="1:12" ht="19.5" customHeight="1" x14ac:dyDescent="0.35">
      <c r="A134" s="5">
        <v>2554</v>
      </c>
      <c r="B134" s="5"/>
      <c r="C134" s="5"/>
      <c r="D134" s="5"/>
      <c r="E134" s="6"/>
      <c r="F134" s="6"/>
      <c r="G134" s="6"/>
      <c r="H134" s="6"/>
      <c r="I134" s="6"/>
      <c r="J134" s="6"/>
      <c r="K134" s="11"/>
      <c r="L134" s="17"/>
    </row>
    <row r="135" spans="1:12" ht="19.5" customHeight="1" x14ac:dyDescent="0.35">
      <c r="A135" s="5">
        <v>2555</v>
      </c>
      <c r="B135" s="5"/>
      <c r="C135" s="5"/>
      <c r="D135" s="5"/>
      <c r="E135" s="6"/>
      <c r="F135" s="6"/>
      <c r="G135" s="6"/>
      <c r="H135" s="6"/>
      <c r="I135" s="6"/>
      <c r="J135" s="6"/>
      <c r="K135" s="11"/>
      <c r="L135" s="17"/>
    </row>
    <row r="136" spans="1:12" ht="19.5" customHeight="1" x14ac:dyDescent="0.35">
      <c r="A136" s="5">
        <v>2556</v>
      </c>
      <c r="B136" s="5"/>
      <c r="C136" s="5"/>
      <c r="D136" s="5"/>
      <c r="E136" s="6"/>
      <c r="F136" s="6"/>
      <c r="G136" s="6"/>
      <c r="H136" s="6"/>
      <c r="I136" s="6"/>
      <c r="J136" s="6"/>
      <c r="K136" s="11"/>
      <c r="L136" s="17"/>
    </row>
    <row r="137" spans="1:12" ht="19.5" customHeight="1" x14ac:dyDescent="0.35">
      <c r="A137" s="5">
        <v>2557</v>
      </c>
      <c r="B137" s="5">
        <v>11</v>
      </c>
      <c r="C137" s="5"/>
      <c r="D137" s="5"/>
      <c r="E137" s="6"/>
      <c r="F137" s="6"/>
      <c r="G137" s="6"/>
      <c r="H137" s="6"/>
      <c r="I137" s="6"/>
      <c r="J137" s="6">
        <v>0</v>
      </c>
      <c r="K137" s="11"/>
      <c r="L137" s="17">
        <f>K137*100/B137</f>
        <v>0</v>
      </c>
    </row>
    <row r="138" spans="1:12" ht="19.5" customHeight="1" x14ac:dyDescent="0.35">
      <c r="A138" s="5">
        <v>2558</v>
      </c>
      <c r="B138" s="5">
        <v>27</v>
      </c>
      <c r="C138" s="5"/>
      <c r="D138" s="5"/>
      <c r="E138" s="6"/>
      <c r="F138" s="6"/>
      <c r="G138" s="6"/>
      <c r="H138" s="6"/>
      <c r="I138" s="6"/>
      <c r="J138" s="6">
        <v>0</v>
      </c>
      <c r="K138" s="11"/>
      <c r="L138" s="17">
        <f t="shared" ref="L138" si="12">K138*100/B138</f>
        <v>0</v>
      </c>
    </row>
    <row r="139" spans="1:12" ht="19.5" customHeight="1" x14ac:dyDescent="0.35">
      <c r="A139" s="5">
        <v>2559</v>
      </c>
      <c r="B139" s="5">
        <v>11</v>
      </c>
      <c r="C139" s="5"/>
      <c r="D139" s="5"/>
      <c r="E139" s="6"/>
      <c r="F139" s="6"/>
      <c r="G139" s="6"/>
      <c r="H139" s="6"/>
      <c r="I139" s="6"/>
      <c r="J139" s="6">
        <v>0</v>
      </c>
      <c r="K139" s="11"/>
      <c r="L139" s="17">
        <f>K139*100/B139</f>
        <v>0</v>
      </c>
    </row>
    <row r="140" spans="1:12" ht="19.5" customHeight="1" x14ac:dyDescent="0.35">
      <c r="A140" s="5">
        <v>2560</v>
      </c>
      <c r="B140" s="5">
        <v>24</v>
      </c>
      <c r="C140" s="5"/>
      <c r="D140" s="5"/>
      <c r="E140" s="6"/>
      <c r="F140" s="6"/>
      <c r="G140" s="6"/>
      <c r="H140" s="6"/>
      <c r="I140" s="6"/>
      <c r="J140" s="6">
        <v>0</v>
      </c>
      <c r="K140" s="11"/>
      <c r="L140" s="17">
        <f>K140*100/B140</f>
        <v>0</v>
      </c>
    </row>
    <row r="141" spans="1:12" ht="19.5" customHeight="1" x14ac:dyDescent="0.35">
      <c r="A141" s="16" t="s">
        <v>0</v>
      </c>
      <c r="B141" s="16">
        <f>SUM(B133:B140)</f>
        <v>73</v>
      </c>
      <c r="C141" s="16"/>
      <c r="D141" s="16"/>
      <c r="E141" s="16"/>
      <c r="F141" s="16"/>
      <c r="G141" s="16"/>
      <c r="H141" s="16"/>
      <c r="I141" s="16"/>
      <c r="J141" s="16">
        <v>0</v>
      </c>
      <c r="K141" s="16"/>
      <c r="L141" s="19"/>
    </row>
    <row r="142" spans="1:12" ht="12.75" customHeight="1" x14ac:dyDescent="0.35"/>
    <row r="143" spans="1:12" ht="12.75" customHeight="1" x14ac:dyDescent="0.35"/>
    <row r="144" spans="1:12" ht="12.75" customHeight="1" x14ac:dyDescent="0.35"/>
    <row r="145" spans="1:12" ht="23.25" x14ac:dyDescent="0.35">
      <c r="A145" s="47" t="s">
        <v>11</v>
      </c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</row>
    <row r="146" spans="1:12" ht="23.25" x14ac:dyDescent="0.35">
      <c r="A146" s="9" t="s">
        <v>16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26"/>
    </row>
    <row r="147" spans="1:12" ht="24" customHeight="1" x14ac:dyDescent="0.35">
      <c r="A147" s="48" t="s">
        <v>13</v>
      </c>
      <c r="B147" s="48" t="s">
        <v>2</v>
      </c>
      <c r="C147" s="45" t="s">
        <v>15</v>
      </c>
      <c r="D147" s="46"/>
      <c r="E147" s="46"/>
      <c r="F147" s="46"/>
      <c r="G147" s="46"/>
      <c r="H147" s="46"/>
      <c r="I147" s="46"/>
      <c r="J147" s="55"/>
      <c r="K147" s="41" t="s">
        <v>24</v>
      </c>
      <c r="L147" s="43" t="s">
        <v>25</v>
      </c>
    </row>
    <row r="148" spans="1:12" ht="41.1" customHeight="1" x14ac:dyDescent="0.35">
      <c r="A148" s="49"/>
      <c r="B148" s="48"/>
      <c r="C148" s="31">
        <v>2553</v>
      </c>
      <c r="D148" s="31">
        <v>2554</v>
      </c>
      <c r="E148" s="32">
        <v>2555</v>
      </c>
      <c r="F148" s="32">
        <v>2556</v>
      </c>
      <c r="G148" s="32">
        <v>2557</v>
      </c>
      <c r="H148" s="32">
        <v>2558</v>
      </c>
      <c r="I148" s="32">
        <v>2559</v>
      </c>
      <c r="J148" s="27">
        <v>2560</v>
      </c>
      <c r="K148" s="42"/>
      <c r="L148" s="44"/>
    </row>
    <row r="149" spans="1:12" ht="19.5" customHeight="1" x14ac:dyDescent="0.35">
      <c r="A149" s="5">
        <v>2553</v>
      </c>
      <c r="B149" s="5"/>
      <c r="C149" s="5"/>
      <c r="D149" s="5"/>
      <c r="E149" s="6"/>
      <c r="F149" s="6"/>
      <c r="G149" s="6"/>
      <c r="H149" s="6"/>
      <c r="I149" s="6"/>
      <c r="J149" s="6"/>
      <c r="K149" s="11"/>
      <c r="L149" s="17"/>
    </row>
    <row r="150" spans="1:12" ht="19.5" customHeight="1" x14ac:dyDescent="0.35">
      <c r="A150" s="5">
        <v>2554</v>
      </c>
      <c r="B150" s="5"/>
      <c r="C150" s="5"/>
      <c r="D150" s="5"/>
      <c r="E150" s="6"/>
      <c r="F150" s="6"/>
      <c r="G150" s="6"/>
      <c r="H150" s="6"/>
      <c r="I150" s="6"/>
      <c r="J150" s="6"/>
      <c r="K150" s="11"/>
      <c r="L150" s="17"/>
    </row>
    <row r="151" spans="1:12" ht="19.5" customHeight="1" x14ac:dyDescent="0.35">
      <c r="A151" s="5">
        <v>2555</v>
      </c>
      <c r="B151" s="5"/>
      <c r="C151" s="5"/>
      <c r="D151" s="5"/>
      <c r="E151" s="6"/>
      <c r="F151" s="6"/>
      <c r="G151" s="6"/>
      <c r="H151" s="6"/>
      <c r="I151" s="6"/>
      <c r="J151" s="6"/>
      <c r="K151" s="11"/>
      <c r="L151" s="17"/>
    </row>
    <row r="152" spans="1:12" ht="19.5" customHeight="1" x14ac:dyDescent="0.35">
      <c r="A152" s="5">
        <v>2556</v>
      </c>
      <c r="B152" s="5"/>
      <c r="C152" s="5"/>
      <c r="D152" s="5"/>
      <c r="E152" s="6"/>
      <c r="F152" s="6"/>
      <c r="G152" s="6"/>
      <c r="H152" s="6"/>
      <c r="I152" s="6"/>
      <c r="J152" s="6"/>
      <c r="K152" s="11"/>
      <c r="L152" s="17"/>
    </row>
    <row r="153" spans="1:12" ht="19.5" customHeight="1" x14ac:dyDescent="0.35">
      <c r="A153" s="5">
        <v>2557</v>
      </c>
      <c r="B153" s="5">
        <v>12</v>
      </c>
      <c r="C153" s="5"/>
      <c r="D153" s="5"/>
      <c r="E153" s="6"/>
      <c r="F153" s="6"/>
      <c r="G153" s="6">
        <v>11</v>
      </c>
      <c r="H153" s="6">
        <v>11</v>
      </c>
      <c r="I153" s="6">
        <v>11</v>
      </c>
      <c r="J153" s="23">
        <v>11</v>
      </c>
      <c r="K153" s="11">
        <v>1</v>
      </c>
      <c r="L153" s="17">
        <f>J153*100/B153</f>
        <v>91.666666666666671</v>
      </c>
    </row>
    <row r="154" spans="1:12" ht="19.5" customHeight="1" x14ac:dyDescent="0.35">
      <c r="A154" s="5">
        <v>2558</v>
      </c>
      <c r="B154" s="5">
        <v>27</v>
      </c>
      <c r="C154" s="5"/>
      <c r="D154" s="5"/>
      <c r="E154" s="6"/>
      <c r="F154" s="6"/>
      <c r="G154" s="6"/>
      <c r="H154" s="6">
        <v>23</v>
      </c>
      <c r="I154" s="6">
        <v>21</v>
      </c>
      <c r="J154" s="23">
        <v>21</v>
      </c>
      <c r="K154" s="11">
        <v>6</v>
      </c>
      <c r="L154" s="17">
        <f>J154*100/B154</f>
        <v>77.777777777777771</v>
      </c>
    </row>
    <row r="155" spans="1:12" ht="19.5" customHeight="1" x14ac:dyDescent="0.35">
      <c r="A155" s="5">
        <v>2559</v>
      </c>
      <c r="B155" s="5">
        <v>7</v>
      </c>
      <c r="C155" s="5"/>
      <c r="D155" s="5"/>
      <c r="E155" s="6"/>
      <c r="F155" s="6"/>
      <c r="G155" s="6"/>
      <c r="H155" s="6"/>
      <c r="I155" s="6">
        <v>6</v>
      </c>
      <c r="J155" s="23">
        <v>7</v>
      </c>
      <c r="K155" s="11">
        <v>0</v>
      </c>
      <c r="L155" s="17">
        <f t="shared" ref="L155:L156" si="13">J155*100/B155</f>
        <v>100</v>
      </c>
    </row>
    <row r="156" spans="1:12" ht="19.5" customHeight="1" x14ac:dyDescent="0.35">
      <c r="A156" s="5">
        <v>2560</v>
      </c>
      <c r="B156" s="5">
        <v>17</v>
      </c>
      <c r="C156" s="5"/>
      <c r="D156" s="5"/>
      <c r="E156" s="6"/>
      <c r="F156" s="6"/>
      <c r="G156" s="6"/>
      <c r="H156" s="6"/>
      <c r="I156" s="6"/>
      <c r="J156" s="23">
        <v>17</v>
      </c>
      <c r="K156" s="11">
        <v>0</v>
      </c>
      <c r="L156" s="17">
        <f t="shared" si="13"/>
        <v>100</v>
      </c>
    </row>
    <row r="157" spans="1:12" ht="19.5" customHeight="1" x14ac:dyDescent="0.35">
      <c r="A157" s="7" t="s">
        <v>0</v>
      </c>
      <c r="B157" s="7">
        <f>SUM(B149:B156)</f>
        <v>63</v>
      </c>
      <c r="C157" s="7"/>
      <c r="D157" s="7"/>
      <c r="E157" s="7"/>
      <c r="F157" s="7"/>
      <c r="G157" s="7">
        <f>SUM(G149:G156)</f>
        <v>11</v>
      </c>
      <c r="H157" s="7">
        <f t="shared" ref="H157:K157" si="14">SUM(H149:H156)</f>
        <v>34</v>
      </c>
      <c r="I157" s="7">
        <f t="shared" si="14"/>
        <v>38</v>
      </c>
      <c r="J157" s="7">
        <f t="shared" si="14"/>
        <v>56</v>
      </c>
      <c r="K157" s="7">
        <f t="shared" si="14"/>
        <v>7</v>
      </c>
      <c r="L157" s="18"/>
    </row>
    <row r="158" spans="1:12" ht="20.25" customHeight="1" x14ac:dyDescent="0.35"/>
    <row r="159" spans="1:12" ht="23.25" x14ac:dyDescent="0.35">
      <c r="A159" s="9" t="s">
        <v>17</v>
      </c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26"/>
    </row>
    <row r="160" spans="1:12" ht="24" customHeight="1" x14ac:dyDescent="0.35">
      <c r="A160" s="35" t="s">
        <v>13</v>
      </c>
      <c r="B160" s="35" t="s">
        <v>2</v>
      </c>
      <c r="C160" s="50" t="s">
        <v>18</v>
      </c>
      <c r="D160" s="51"/>
      <c r="E160" s="51"/>
      <c r="F160" s="51"/>
      <c r="G160" s="51"/>
      <c r="H160" s="51"/>
      <c r="I160" s="51"/>
      <c r="J160" s="54"/>
      <c r="K160" s="37" t="s">
        <v>19</v>
      </c>
      <c r="L160" s="39" t="s">
        <v>21</v>
      </c>
    </row>
    <row r="161" spans="1:12" ht="41.1" customHeight="1" x14ac:dyDescent="0.35">
      <c r="A161" s="36"/>
      <c r="B161" s="35"/>
      <c r="C161" s="29">
        <v>2553</v>
      </c>
      <c r="D161" s="29">
        <v>2554</v>
      </c>
      <c r="E161" s="30">
        <v>2555</v>
      </c>
      <c r="F161" s="30">
        <v>2556</v>
      </c>
      <c r="G161" s="30">
        <v>2557</v>
      </c>
      <c r="H161" s="30">
        <v>2558</v>
      </c>
      <c r="I161" s="30">
        <v>2559</v>
      </c>
      <c r="J161" s="28">
        <v>2560</v>
      </c>
      <c r="K161" s="38"/>
      <c r="L161" s="40"/>
    </row>
    <row r="162" spans="1:12" ht="19.5" customHeight="1" x14ac:dyDescent="0.35">
      <c r="A162" s="5">
        <v>2553</v>
      </c>
      <c r="B162" s="5"/>
      <c r="C162" s="5"/>
      <c r="D162" s="5"/>
      <c r="E162" s="6"/>
      <c r="F162" s="6"/>
      <c r="G162" s="6"/>
      <c r="H162" s="6"/>
      <c r="I162" s="6"/>
      <c r="J162" s="6"/>
      <c r="K162" s="11"/>
      <c r="L162" s="17"/>
    </row>
    <row r="163" spans="1:12" ht="19.5" customHeight="1" x14ac:dyDescent="0.35">
      <c r="A163" s="5">
        <v>2554</v>
      </c>
      <c r="B163" s="5"/>
      <c r="C163" s="5"/>
      <c r="D163" s="5"/>
      <c r="E163" s="6"/>
      <c r="F163" s="6"/>
      <c r="G163" s="6"/>
      <c r="H163" s="6"/>
      <c r="I163" s="6"/>
      <c r="J163" s="6"/>
      <c r="K163" s="11"/>
      <c r="L163" s="17"/>
    </row>
    <row r="164" spans="1:12" ht="19.5" customHeight="1" x14ac:dyDescent="0.35">
      <c r="A164" s="5">
        <v>2555</v>
      </c>
      <c r="B164" s="5"/>
      <c r="C164" s="5"/>
      <c r="D164" s="5"/>
      <c r="E164" s="6"/>
      <c r="F164" s="6"/>
      <c r="G164" s="6"/>
      <c r="H164" s="6"/>
      <c r="I164" s="6"/>
      <c r="J164" s="6"/>
      <c r="K164" s="11"/>
      <c r="L164" s="17"/>
    </row>
    <row r="165" spans="1:12" ht="19.5" customHeight="1" x14ac:dyDescent="0.35">
      <c r="A165" s="5">
        <v>2556</v>
      </c>
      <c r="B165" s="5"/>
      <c r="C165" s="5"/>
      <c r="D165" s="5"/>
      <c r="E165" s="6"/>
      <c r="F165" s="6"/>
      <c r="G165" s="6"/>
      <c r="H165" s="6"/>
      <c r="I165" s="6"/>
      <c r="J165" s="6"/>
      <c r="K165" s="11"/>
      <c r="L165" s="17"/>
    </row>
    <row r="166" spans="1:12" ht="19.5" customHeight="1" x14ac:dyDescent="0.35">
      <c r="A166" s="5">
        <v>2557</v>
      </c>
      <c r="B166" s="5">
        <v>12</v>
      </c>
      <c r="C166" s="5"/>
      <c r="D166" s="5"/>
      <c r="E166" s="6"/>
      <c r="F166" s="6"/>
      <c r="G166" s="6"/>
      <c r="H166" s="6"/>
      <c r="I166" s="6"/>
      <c r="J166" s="6">
        <v>0</v>
      </c>
      <c r="K166" s="11"/>
      <c r="L166" s="17">
        <v>0</v>
      </c>
    </row>
    <row r="167" spans="1:12" ht="19.5" customHeight="1" x14ac:dyDescent="0.35">
      <c r="A167" s="5">
        <v>2558</v>
      </c>
      <c r="B167" s="5">
        <v>27</v>
      </c>
      <c r="C167" s="5"/>
      <c r="D167" s="5"/>
      <c r="E167" s="6"/>
      <c r="F167" s="6"/>
      <c r="G167" s="6"/>
      <c r="H167" s="6"/>
      <c r="I167" s="6"/>
      <c r="J167" s="6">
        <v>0</v>
      </c>
      <c r="K167" s="11"/>
      <c r="L167" s="17">
        <v>0</v>
      </c>
    </row>
    <row r="168" spans="1:12" ht="19.5" customHeight="1" x14ac:dyDescent="0.35">
      <c r="A168" s="5">
        <v>2559</v>
      </c>
      <c r="B168" s="5">
        <v>7</v>
      </c>
      <c r="C168" s="5"/>
      <c r="D168" s="5"/>
      <c r="E168" s="6"/>
      <c r="F168" s="6"/>
      <c r="G168" s="6"/>
      <c r="H168" s="6"/>
      <c r="I168" s="6"/>
      <c r="J168" s="6">
        <v>0</v>
      </c>
      <c r="K168" s="11"/>
      <c r="L168" s="17">
        <v>0</v>
      </c>
    </row>
    <row r="169" spans="1:12" ht="19.5" customHeight="1" x14ac:dyDescent="0.35">
      <c r="A169" s="5">
        <v>2560</v>
      </c>
      <c r="B169" s="5">
        <v>17</v>
      </c>
      <c r="C169" s="5"/>
      <c r="D169" s="5"/>
      <c r="E169" s="6"/>
      <c r="F169" s="6"/>
      <c r="G169" s="6"/>
      <c r="H169" s="6"/>
      <c r="I169" s="6"/>
      <c r="J169" s="6">
        <v>0</v>
      </c>
      <c r="K169" s="11"/>
      <c r="L169" s="17">
        <v>0</v>
      </c>
    </row>
    <row r="170" spans="1:12" ht="19.5" customHeight="1" x14ac:dyDescent="0.35">
      <c r="A170" s="16" t="s">
        <v>0</v>
      </c>
      <c r="B170" s="16">
        <f>SUM(B162:B169)</f>
        <v>63</v>
      </c>
      <c r="C170" s="16"/>
      <c r="D170" s="16"/>
      <c r="E170" s="16"/>
      <c r="F170" s="16"/>
      <c r="G170" s="16"/>
      <c r="H170" s="16"/>
      <c r="I170" s="16"/>
      <c r="J170" s="16">
        <v>0</v>
      </c>
      <c r="K170" s="16"/>
      <c r="L170" s="19"/>
    </row>
    <row r="171" spans="1:12" ht="12.75" customHeight="1" x14ac:dyDescent="0.35"/>
    <row r="172" spans="1:12" ht="12.75" customHeight="1" x14ac:dyDescent="0.35"/>
    <row r="173" spans="1:12" ht="12.75" customHeight="1" x14ac:dyDescent="0.35"/>
    <row r="174" spans="1:12" ht="23.25" x14ac:dyDescent="0.35">
      <c r="A174" s="47" t="s">
        <v>4</v>
      </c>
      <c r="B174" s="47"/>
      <c r="C174" s="47"/>
      <c r="D174" s="47"/>
      <c r="E174" s="47"/>
      <c r="F174" s="47"/>
      <c r="G174" s="47"/>
      <c r="H174" s="47"/>
      <c r="I174" s="47"/>
      <c r="J174" s="47"/>
      <c r="K174" s="47"/>
      <c r="L174" s="47"/>
    </row>
    <row r="175" spans="1:12" ht="23.25" x14ac:dyDescent="0.35">
      <c r="A175" s="9" t="s">
        <v>16</v>
      </c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26"/>
    </row>
    <row r="176" spans="1:12" ht="24" customHeight="1" x14ac:dyDescent="0.35">
      <c r="A176" s="48" t="s">
        <v>13</v>
      </c>
      <c r="B176" s="48" t="s">
        <v>2</v>
      </c>
      <c r="C176" s="45" t="s">
        <v>15</v>
      </c>
      <c r="D176" s="46"/>
      <c r="E176" s="46"/>
      <c r="F176" s="46"/>
      <c r="G176" s="46"/>
      <c r="H176" s="46"/>
      <c r="I176" s="46"/>
      <c r="J176" s="55"/>
      <c r="K176" s="41" t="s">
        <v>24</v>
      </c>
      <c r="L176" s="43" t="s">
        <v>25</v>
      </c>
    </row>
    <row r="177" spans="1:12" ht="41.1" customHeight="1" x14ac:dyDescent="0.35">
      <c r="A177" s="49"/>
      <c r="B177" s="48"/>
      <c r="C177" s="31">
        <v>2553</v>
      </c>
      <c r="D177" s="31">
        <v>2554</v>
      </c>
      <c r="E177" s="32">
        <v>2555</v>
      </c>
      <c r="F177" s="32">
        <v>2556</v>
      </c>
      <c r="G177" s="32">
        <v>2557</v>
      </c>
      <c r="H177" s="32">
        <v>2558</v>
      </c>
      <c r="I177" s="32">
        <v>2559</v>
      </c>
      <c r="J177" s="27">
        <v>2560</v>
      </c>
      <c r="K177" s="42"/>
      <c r="L177" s="44"/>
    </row>
    <row r="178" spans="1:12" ht="19.5" customHeight="1" x14ac:dyDescent="0.35">
      <c r="A178" s="5">
        <v>2553</v>
      </c>
      <c r="B178" s="5">
        <f>29+34+37</f>
        <v>100</v>
      </c>
      <c r="C178" s="5">
        <v>94</v>
      </c>
      <c r="D178" s="5">
        <v>89</v>
      </c>
      <c r="E178" s="6">
        <v>89</v>
      </c>
      <c r="F178" s="6">
        <v>86</v>
      </c>
      <c r="G178" s="23">
        <f>B178-K178</f>
        <v>88</v>
      </c>
      <c r="H178" s="6">
        <v>5</v>
      </c>
      <c r="I178" s="6">
        <v>1</v>
      </c>
      <c r="J178" s="6">
        <v>0</v>
      </c>
      <c r="K178" s="11">
        <v>12</v>
      </c>
      <c r="L178" s="17">
        <f>G178/B178*100</f>
        <v>88</v>
      </c>
    </row>
    <row r="179" spans="1:12" ht="19.5" customHeight="1" x14ac:dyDescent="0.35">
      <c r="A179" s="5">
        <v>2554</v>
      </c>
      <c r="B179" s="5">
        <f>38+38+40+40+42</f>
        <v>198</v>
      </c>
      <c r="C179" s="5"/>
      <c r="D179" s="5">
        <v>185</v>
      </c>
      <c r="E179" s="6">
        <v>176</v>
      </c>
      <c r="F179" s="6">
        <v>173</v>
      </c>
      <c r="G179" s="6">
        <v>171</v>
      </c>
      <c r="H179" s="23">
        <f>B179-K179</f>
        <v>180</v>
      </c>
      <c r="I179" s="6">
        <v>3</v>
      </c>
      <c r="J179" s="6">
        <v>2</v>
      </c>
      <c r="K179" s="11">
        <v>18</v>
      </c>
      <c r="L179" s="17">
        <f>H179/B179*100</f>
        <v>90.909090909090907</v>
      </c>
    </row>
    <row r="180" spans="1:12" ht="19.5" customHeight="1" x14ac:dyDescent="0.35">
      <c r="A180" s="5">
        <v>2555</v>
      </c>
      <c r="B180" s="5">
        <f>29+30+30+28</f>
        <v>117</v>
      </c>
      <c r="C180" s="5"/>
      <c r="D180" s="5"/>
      <c r="E180" s="6">
        <v>109</v>
      </c>
      <c r="F180" s="6">
        <v>102</v>
      </c>
      <c r="G180" s="6">
        <v>102</v>
      </c>
      <c r="H180" s="6">
        <v>102</v>
      </c>
      <c r="I180" s="23">
        <f>B180-K180</f>
        <v>108</v>
      </c>
      <c r="J180" s="6">
        <v>0</v>
      </c>
      <c r="K180" s="11">
        <v>9</v>
      </c>
      <c r="L180" s="17">
        <f>I180/B180*100</f>
        <v>92.307692307692307</v>
      </c>
    </row>
    <row r="181" spans="1:12" ht="19.5" customHeight="1" x14ac:dyDescent="0.35">
      <c r="A181" s="5">
        <v>2556</v>
      </c>
      <c r="B181" s="5">
        <f>42+42+39</f>
        <v>123</v>
      </c>
      <c r="C181" s="5"/>
      <c r="D181" s="5"/>
      <c r="E181" s="6"/>
      <c r="F181" s="6">
        <v>97</v>
      </c>
      <c r="G181" s="6">
        <v>96</v>
      </c>
      <c r="H181" s="6">
        <v>94</v>
      </c>
      <c r="I181" s="6">
        <f t="shared" ref="I181:I184" si="15">B181-K181</f>
        <v>96</v>
      </c>
      <c r="J181" s="23">
        <v>96</v>
      </c>
      <c r="K181" s="11">
        <v>27</v>
      </c>
      <c r="L181" s="17">
        <f>J181/B181*100</f>
        <v>78.048780487804876</v>
      </c>
    </row>
    <row r="182" spans="1:12" ht="19.5" customHeight="1" x14ac:dyDescent="0.35">
      <c r="A182" s="5">
        <v>2557</v>
      </c>
      <c r="B182" s="5">
        <f>34+29</f>
        <v>63</v>
      </c>
      <c r="C182" s="5"/>
      <c r="D182" s="5"/>
      <c r="E182" s="6"/>
      <c r="F182" s="6"/>
      <c r="G182" s="6">
        <v>47</v>
      </c>
      <c r="H182" s="6">
        <v>47</v>
      </c>
      <c r="I182" s="6">
        <f t="shared" si="15"/>
        <v>52</v>
      </c>
      <c r="J182" s="23">
        <v>52</v>
      </c>
      <c r="K182" s="11">
        <v>11</v>
      </c>
      <c r="L182" s="17">
        <f t="shared" ref="L182:L185" si="16">J182/B182*100</f>
        <v>82.539682539682531</v>
      </c>
    </row>
    <row r="183" spans="1:12" ht="19.5" customHeight="1" x14ac:dyDescent="0.35">
      <c r="A183" s="5">
        <v>2558</v>
      </c>
      <c r="B183" s="5">
        <f>27+26</f>
        <v>53</v>
      </c>
      <c r="C183" s="5"/>
      <c r="D183" s="5"/>
      <c r="E183" s="6"/>
      <c r="F183" s="6"/>
      <c r="G183" s="6"/>
      <c r="H183" s="6">
        <v>49</v>
      </c>
      <c r="I183" s="6">
        <f t="shared" si="15"/>
        <v>52</v>
      </c>
      <c r="J183" s="23">
        <v>52</v>
      </c>
      <c r="K183" s="11">
        <v>1</v>
      </c>
      <c r="L183" s="17">
        <f t="shared" si="16"/>
        <v>98.113207547169807</v>
      </c>
    </row>
    <row r="184" spans="1:12" ht="19.5" customHeight="1" x14ac:dyDescent="0.35">
      <c r="A184" s="5">
        <v>2559</v>
      </c>
      <c r="B184" s="5">
        <f>33+31</f>
        <v>64</v>
      </c>
      <c r="C184" s="5"/>
      <c r="D184" s="5"/>
      <c r="E184" s="6"/>
      <c r="F184" s="6"/>
      <c r="G184" s="6"/>
      <c r="H184" s="6"/>
      <c r="I184" s="6">
        <f t="shared" si="15"/>
        <v>51</v>
      </c>
      <c r="J184" s="23">
        <v>52</v>
      </c>
      <c r="K184" s="11">
        <v>13</v>
      </c>
      <c r="L184" s="17">
        <f t="shared" si="16"/>
        <v>81.25</v>
      </c>
    </row>
    <row r="185" spans="1:12" ht="19.5" customHeight="1" x14ac:dyDescent="0.35">
      <c r="A185" s="5">
        <v>2560</v>
      </c>
      <c r="B185" s="5">
        <v>59</v>
      </c>
      <c r="C185" s="5"/>
      <c r="D185" s="5"/>
      <c r="E185" s="6"/>
      <c r="F185" s="6"/>
      <c r="G185" s="6"/>
      <c r="H185" s="6"/>
      <c r="I185" s="6"/>
      <c r="J185" s="23">
        <v>57</v>
      </c>
      <c r="K185" s="11">
        <v>2</v>
      </c>
      <c r="L185" s="17">
        <f t="shared" si="16"/>
        <v>96.610169491525426</v>
      </c>
    </row>
    <row r="186" spans="1:12" ht="19.5" customHeight="1" x14ac:dyDescent="0.35">
      <c r="A186" s="7" t="s">
        <v>0</v>
      </c>
      <c r="B186" s="7">
        <f>SUM(B178:B185)</f>
        <v>777</v>
      </c>
      <c r="C186" s="7">
        <f t="shared" ref="C186:K186" si="17">SUM(C178:C185)</f>
        <v>94</v>
      </c>
      <c r="D186" s="7">
        <f t="shared" si="17"/>
        <v>274</v>
      </c>
      <c r="E186" s="7">
        <f t="shared" si="17"/>
        <v>374</v>
      </c>
      <c r="F186" s="7">
        <f t="shared" si="17"/>
        <v>458</v>
      </c>
      <c r="G186" s="7">
        <f t="shared" si="17"/>
        <v>504</v>
      </c>
      <c r="H186" s="7">
        <f t="shared" si="17"/>
        <v>477</v>
      </c>
      <c r="I186" s="7">
        <f t="shared" si="17"/>
        <v>363</v>
      </c>
      <c r="J186" s="7">
        <f t="shared" si="17"/>
        <v>311</v>
      </c>
      <c r="K186" s="7">
        <f t="shared" si="17"/>
        <v>93</v>
      </c>
      <c r="L186" s="18"/>
    </row>
    <row r="187" spans="1:12" ht="20.25" customHeight="1" x14ac:dyDescent="0.35"/>
    <row r="188" spans="1:12" ht="23.25" x14ac:dyDescent="0.35">
      <c r="A188" s="9" t="s">
        <v>17</v>
      </c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26"/>
    </row>
    <row r="189" spans="1:12" ht="24" customHeight="1" x14ac:dyDescent="0.35">
      <c r="A189" s="35" t="s">
        <v>13</v>
      </c>
      <c r="B189" s="35" t="s">
        <v>2</v>
      </c>
      <c r="C189" s="50" t="s">
        <v>18</v>
      </c>
      <c r="D189" s="51"/>
      <c r="E189" s="51"/>
      <c r="F189" s="51"/>
      <c r="G189" s="51"/>
      <c r="H189" s="51"/>
      <c r="I189" s="51"/>
      <c r="J189" s="54"/>
      <c r="K189" s="37" t="s">
        <v>19</v>
      </c>
      <c r="L189" s="39" t="s">
        <v>21</v>
      </c>
    </row>
    <row r="190" spans="1:12" ht="41.1" customHeight="1" x14ac:dyDescent="0.35">
      <c r="A190" s="36"/>
      <c r="B190" s="35"/>
      <c r="C190" s="29">
        <v>2553</v>
      </c>
      <c r="D190" s="29">
        <v>2554</v>
      </c>
      <c r="E190" s="30">
        <v>2555</v>
      </c>
      <c r="F190" s="30">
        <v>2556</v>
      </c>
      <c r="G190" s="30">
        <v>2557</v>
      </c>
      <c r="H190" s="30">
        <v>2558</v>
      </c>
      <c r="I190" s="30">
        <v>2559</v>
      </c>
      <c r="J190" s="28">
        <v>2560</v>
      </c>
      <c r="K190" s="38"/>
      <c r="L190" s="40"/>
    </row>
    <row r="191" spans="1:12" ht="19.5" customHeight="1" x14ac:dyDescent="0.35">
      <c r="A191" s="5">
        <v>2553</v>
      </c>
      <c r="B191" s="5">
        <f>29+34+37</f>
        <v>100</v>
      </c>
      <c r="C191" s="5"/>
      <c r="D191" s="5"/>
      <c r="E191" s="6"/>
      <c r="F191" s="6"/>
      <c r="G191" s="23">
        <v>84</v>
      </c>
      <c r="H191" s="6">
        <v>3</v>
      </c>
      <c r="I191" s="6">
        <v>1</v>
      </c>
      <c r="J191" s="33"/>
      <c r="K191" s="11">
        <v>84</v>
      </c>
      <c r="L191" s="17">
        <f>K191*100/B191</f>
        <v>84</v>
      </c>
    </row>
    <row r="192" spans="1:12" ht="19.5" customHeight="1" x14ac:dyDescent="0.35">
      <c r="A192" s="5">
        <v>2554</v>
      </c>
      <c r="B192" s="5">
        <f>38+38+40+40+42</f>
        <v>198</v>
      </c>
      <c r="C192" s="5"/>
      <c r="D192" s="5"/>
      <c r="E192" s="6"/>
      <c r="F192" s="6"/>
      <c r="G192" s="6"/>
      <c r="H192" s="23">
        <v>177</v>
      </c>
      <c r="I192" s="6">
        <v>1</v>
      </c>
      <c r="J192" s="33"/>
      <c r="K192" s="11">
        <v>177</v>
      </c>
      <c r="L192" s="17">
        <f t="shared" ref="L192:L193" si="18">K192*100/B192</f>
        <v>89.393939393939391</v>
      </c>
    </row>
    <row r="193" spans="1:12" ht="19.5" customHeight="1" x14ac:dyDescent="0.35">
      <c r="A193" s="5">
        <v>2555</v>
      </c>
      <c r="B193" s="5">
        <f>29+30+30+28</f>
        <v>117</v>
      </c>
      <c r="C193" s="5"/>
      <c r="D193" s="5"/>
      <c r="E193" s="6"/>
      <c r="F193" s="6"/>
      <c r="G193" s="6"/>
      <c r="H193" s="6"/>
      <c r="I193" s="23">
        <v>107</v>
      </c>
      <c r="J193" s="34"/>
      <c r="K193" s="11">
        <v>107</v>
      </c>
      <c r="L193" s="17">
        <f t="shared" si="18"/>
        <v>91.452991452991455</v>
      </c>
    </row>
    <row r="194" spans="1:12" ht="19.5" customHeight="1" x14ac:dyDescent="0.35">
      <c r="A194" s="5">
        <v>2556</v>
      </c>
      <c r="B194" s="5">
        <f>42+42+39</f>
        <v>123</v>
      </c>
      <c r="C194" s="5"/>
      <c r="D194" s="5"/>
      <c r="E194" s="6"/>
      <c r="F194" s="6"/>
      <c r="G194" s="6"/>
      <c r="H194" s="6"/>
      <c r="I194" s="6"/>
      <c r="J194" s="33"/>
      <c r="K194" s="11"/>
      <c r="L194" s="17"/>
    </row>
    <row r="195" spans="1:12" ht="19.5" customHeight="1" x14ac:dyDescent="0.35">
      <c r="A195" s="5">
        <v>2557</v>
      </c>
      <c r="B195" s="5">
        <f>34+29</f>
        <v>63</v>
      </c>
      <c r="C195" s="5"/>
      <c r="D195" s="5"/>
      <c r="E195" s="6"/>
      <c r="F195" s="6"/>
      <c r="G195" s="6"/>
      <c r="H195" s="6"/>
      <c r="I195" s="6"/>
      <c r="J195" s="33"/>
      <c r="K195" s="11"/>
      <c r="L195" s="17"/>
    </row>
    <row r="196" spans="1:12" ht="19.5" customHeight="1" x14ac:dyDescent="0.35">
      <c r="A196" s="5">
        <v>2558</v>
      </c>
      <c r="B196" s="5">
        <f>27+26</f>
        <v>53</v>
      </c>
      <c r="C196" s="5"/>
      <c r="D196" s="5"/>
      <c r="E196" s="6"/>
      <c r="F196" s="6"/>
      <c r="G196" s="6"/>
      <c r="H196" s="6"/>
      <c r="I196" s="6"/>
      <c r="J196" s="33"/>
      <c r="K196" s="11"/>
      <c r="L196" s="17"/>
    </row>
    <row r="197" spans="1:12" ht="19.5" customHeight="1" x14ac:dyDescent="0.35">
      <c r="A197" s="5">
        <v>2559</v>
      </c>
      <c r="B197" s="5">
        <f>33+31</f>
        <v>64</v>
      </c>
      <c r="C197" s="5"/>
      <c r="D197" s="5"/>
      <c r="E197" s="6"/>
      <c r="F197" s="6"/>
      <c r="G197" s="6"/>
      <c r="H197" s="6"/>
      <c r="I197" s="6"/>
      <c r="J197" s="33"/>
      <c r="K197" s="11"/>
      <c r="L197" s="17"/>
    </row>
    <row r="198" spans="1:12" ht="19.5" customHeight="1" x14ac:dyDescent="0.35">
      <c r="A198" s="5">
        <v>2560</v>
      </c>
      <c r="B198" s="5">
        <v>59</v>
      </c>
      <c r="C198" s="5"/>
      <c r="D198" s="5"/>
      <c r="E198" s="6"/>
      <c r="F198" s="6"/>
      <c r="G198" s="6"/>
      <c r="H198" s="6"/>
      <c r="I198" s="6"/>
      <c r="J198" s="33"/>
      <c r="K198" s="11"/>
      <c r="L198" s="17"/>
    </row>
    <row r="199" spans="1:12" ht="19.5" customHeight="1" x14ac:dyDescent="0.35">
      <c r="A199" s="16" t="s">
        <v>0</v>
      </c>
      <c r="B199" s="16">
        <f>SUM(B191:B198)</f>
        <v>777</v>
      </c>
      <c r="C199" s="16"/>
      <c r="D199" s="16"/>
      <c r="E199" s="16"/>
      <c r="F199" s="16"/>
      <c r="G199" s="16">
        <f>SUM(G191:G198)</f>
        <v>84</v>
      </c>
      <c r="H199" s="16">
        <f t="shared" ref="H199:K199" si="19">SUM(H191:H198)</f>
        <v>180</v>
      </c>
      <c r="I199" s="16">
        <f t="shared" si="19"/>
        <v>109</v>
      </c>
      <c r="J199" s="16">
        <f t="shared" si="19"/>
        <v>0</v>
      </c>
      <c r="K199" s="16">
        <f t="shared" si="19"/>
        <v>368</v>
      </c>
      <c r="L199" s="19"/>
    </row>
    <row r="200" spans="1:12" ht="12.75" customHeight="1" x14ac:dyDescent="0.35"/>
    <row r="201" spans="1:12" ht="12.75" customHeight="1" x14ac:dyDescent="0.35"/>
    <row r="202" spans="1:12" ht="12.75" customHeight="1" x14ac:dyDescent="0.35"/>
    <row r="203" spans="1:12" ht="23.25" x14ac:dyDescent="0.35">
      <c r="A203" s="47" t="s">
        <v>7</v>
      </c>
      <c r="B203" s="47"/>
      <c r="C203" s="47"/>
      <c r="D203" s="47"/>
      <c r="E203" s="47"/>
      <c r="F203" s="47"/>
      <c r="G203" s="47"/>
      <c r="H203" s="47"/>
      <c r="I203" s="47"/>
      <c r="J203" s="47"/>
      <c r="K203" s="47"/>
      <c r="L203" s="47"/>
    </row>
    <row r="204" spans="1:12" ht="23.25" x14ac:dyDescent="0.35">
      <c r="A204" s="9" t="s">
        <v>16</v>
      </c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26"/>
    </row>
    <row r="205" spans="1:12" ht="24" customHeight="1" x14ac:dyDescent="0.35">
      <c r="A205" s="48" t="s">
        <v>13</v>
      </c>
      <c r="B205" s="48" t="s">
        <v>2</v>
      </c>
      <c r="C205" s="45" t="s">
        <v>15</v>
      </c>
      <c r="D205" s="46"/>
      <c r="E205" s="46"/>
      <c r="F205" s="46"/>
      <c r="G205" s="46"/>
      <c r="H205" s="46"/>
      <c r="I205" s="46"/>
      <c r="J205" s="55"/>
      <c r="K205" s="41" t="s">
        <v>24</v>
      </c>
      <c r="L205" s="43" t="s">
        <v>25</v>
      </c>
    </row>
    <row r="206" spans="1:12" ht="41.1" customHeight="1" x14ac:dyDescent="0.35">
      <c r="A206" s="49"/>
      <c r="B206" s="48"/>
      <c r="C206" s="31">
        <v>2553</v>
      </c>
      <c r="D206" s="31">
        <v>2554</v>
      </c>
      <c r="E206" s="32">
        <v>2555</v>
      </c>
      <c r="F206" s="32">
        <v>2556</v>
      </c>
      <c r="G206" s="32">
        <v>2557</v>
      </c>
      <c r="H206" s="32">
        <v>2558</v>
      </c>
      <c r="I206" s="32">
        <v>2559</v>
      </c>
      <c r="J206" s="27">
        <v>2560</v>
      </c>
      <c r="K206" s="42"/>
      <c r="L206" s="44"/>
    </row>
    <row r="207" spans="1:12" ht="19.5" customHeight="1" x14ac:dyDescent="0.35">
      <c r="A207" s="5">
        <v>2553</v>
      </c>
      <c r="B207" s="5"/>
      <c r="C207" s="5"/>
      <c r="D207" s="5"/>
      <c r="E207" s="6"/>
      <c r="F207" s="6"/>
      <c r="G207" s="6"/>
      <c r="H207" s="6"/>
      <c r="I207" s="6"/>
      <c r="J207" s="6"/>
      <c r="K207" s="11"/>
      <c r="L207" s="17"/>
    </row>
    <row r="208" spans="1:12" ht="19.5" customHeight="1" x14ac:dyDescent="0.35">
      <c r="A208" s="5">
        <v>2554</v>
      </c>
      <c r="B208" s="5"/>
      <c r="C208" s="5"/>
      <c r="D208" s="5"/>
      <c r="E208" s="6"/>
      <c r="F208" s="6"/>
      <c r="G208" s="6"/>
      <c r="H208" s="6"/>
      <c r="I208" s="6"/>
      <c r="J208" s="6"/>
      <c r="K208" s="11"/>
      <c r="L208" s="17"/>
    </row>
    <row r="209" spans="1:12" ht="19.5" customHeight="1" x14ac:dyDescent="0.35">
      <c r="A209" s="5">
        <v>2555</v>
      </c>
      <c r="B209" s="5"/>
      <c r="C209" s="5"/>
      <c r="D209" s="5"/>
      <c r="E209" s="6"/>
      <c r="F209" s="6"/>
      <c r="G209" s="6"/>
      <c r="H209" s="6"/>
      <c r="I209" s="6"/>
      <c r="J209" s="6"/>
      <c r="K209" s="11"/>
      <c r="L209" s="17"/>
    </row>
    <row r="210" spans="1:12" ht="19.5" customHeight="1" x14ac:dyDescent="0.35">
      <c r="A210" s="5">
        <v>2556</v>
      </c>
      <c r="B210" s="5">
        <f>45+44</f>
        <v>89</v>
      </c>
      <c r="C210" s="5"/>
      <c r="D210" s="5"/>
      <c r="E210" s="6"/>
      <c r="F210" s="6">
        <v>79</v>
      </c>
      <c r="G210" s="6">
        <v>71</v>
      </c>
      <c r="H210" s="6">
        <v>70</v>
      </c>
      <c r="I210" s="6">
        <v>70</v>
      </c>
      <c r="J210" s="23">
        <v>72</v>
      </c>
      <c r="K210" s="11">
        <v>17</v>
      </c>
      <c r="L210" s="17">
        <f>J210*100/B210</f>
        <v>80.898876404494388</v>
      </c>
    </row>
    <row r="211" spans="1:12" ht="19.5" customHeight="1" x14ac:dyDescent="0.35">
      <c r="A211" s="5">
        <v>2557</v>
      </c>
      <c r="B211" s="5">
        <f>22+20</f>
        <v>42</v>
      </c>
      <c r="C211" s="5"/>
      <c r="D211" s="5"/>
      <c r="E211" s="6"/>
      <c r="F211" s="6"/>
      <c r="G211" s="6">
        <v>37</v>
      </c>
      <c r="H211" s="6">
        <v>36</v>
      </c>
      <c r="I211" s="6">
        <v>36</v>
      </c>
      <c r="J211" s="23">
        <v>37</v>
      </c>
      <c r="K211" s="11">
        <v>5</v>
      </c>
      <c r="L211" s="17">
        <f t="shared" ref="L211:L214" si="20">J211*100/B211</f>
        <v>88.095238095238102</v>
      </c>
    </row>
    <row r="212" spans="1:12" ht="19.5" customHeight="1" x14ac:dyDescent="0.35">
      <c r="A212" s="5">
        <v>2558</v>
      </c>
      <c r="B212" s="5">
        <f>30+23</f>
        <v>53</v>
      </c>
      <c r="C212" s="5"/>
      <c r="D212" s="5"/>
      <c r="E212" s="6"/>
      <c r="F212" s="6"/>
      <c r="G212" s="6"/>
      <c r="H212" s="6">
        <v>29</v>
      </c>
      <c r="I212" s="6">
        <v>28</v>
      </c>
      <c r="J212" s="23">
        <v>33</v>
      </c>
      <c r="K212" s="11">
        <v>20</v>
      </c>
      <c r="L212" s="17">
        <f t="shared" si="20"/>
        <v>62.264150943396224</v>
      </c>
    </row>
    <row r="213" spans="1:12" ht="19.5" customHeight="1" x14ac:dyDescent="0.35">
      <c r="A213" s="5">
        <v>2559</v>
      </c>
      <c r="B213" s="5">
        <v>34</v>
      </c>
      <c r="C213" s="5"/>
      <c r="D213" s="5"/>
      <c r="E213" s="6"/>
      <c r="F213" s="6"/>
      <c r="G213" s="6"/>
      <c r="H213" s="6"/>
      <c r="I213" s="6">
        <v>26</v>
      </c>
      <c r="J213" s="23">
        <v>25</v>
      </c>
      <c r="K213" s="11">
        <v>9</v>
      </c>
      <c r="L213" s="17">
        <f t="shared" si="20"/>
        <v>73.529411764705884</v>
      </c>
    </row>
    <row r="214" spans="1:12" ht="19.5" customHeight="1" x14ac:dyDescent="0.35">
      <c r="A214" s="5">
        <v>2560</v>
      </c>
      <c r="B214" s="5">
        <v>65</v>
      </c>
      <c r="C214" s="5"/>
      <c r="D214" s="5"/>
      <c r="E214" s="6"/>
      <c r="F214" s="6"/>
      <c r="G214" s="6"/>
      <c r="H214" s="6"/>
      <c r="I214" s="6"/>
      <c r="J214" s="23">
        <v>60</v>
      </c>
      <c r="K214" s="11">
        <v>5</v>
      </c>
      <c r="L214" s="17">
        <f t="shared" si="20"/>
        <v>92.307692307692307</v>
      </c>
    </row>
    <row r="215" spans="1:12" ht="19.5" customHeight="1" x14ac:dyDescent="0.35">
      <c r="A215" s="7" t="s">
        <v>0</v>
      </c>
      <c r="B215" s="7">
        <f>SUM(B207:B214)</f>
        <v>283</v>
      </c>
      <c r="C215" s="7"/>
      <c r="D215" s="7"/>
      <c r="E215" s="7"/>
      <c r="F215" s="7">
        <f>SUM(F207:F214)</f>
        <v>79</v>
      </c>
      <c r="G215" s="7">
        <f t="shared" ref="G215:K215" si="21">SUM(G207:G214)</f>
        <v>108</v>
      </c>
      <c r="H215" s="7">
        <f t="shared" si="21"/>
        <v>135</v>
      </c>
      <c r="I215" s="7">
        <f t="shared" si="21"/>
        <v>160</v>
      </c>
      <c r="J215" s="7">
        <f t="shared" si="21"/>
        <v>227</v>
      </c>
      <c r="K215" s="7">
        <f t="shared" si="21"/>
        <v>56</v>
      </c>
      <c r="L215" s="18"/>
    </row>
    <row r="216" spans="1:12" ht="20.25" customHeight="1" x14ac:dyDescent="0.35"/>
    <row r="217" spans="1:12" ht="23.25" x14ac:dyDescent="0.35">
      <c r="A217" s="9" t="s">
        <v>17</v>
      </c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26"/>
    </row>
    <row r="218" spans="1:12" ht="24" customHeight="1" x14ac:dyDescent="0.35">
      <c r="A218" s="35" t="s">
        <v>13</v>
      </c>
      <c r="B218" s="35" t="s">
        <v>2</v>
      </c>
      <c r="C218" s="50" t="s">
        <v>18</v>
      </c>
      <c r="D218" s="51"/>
      <c r="E218" s="51"/>
      <c r="F218" s="51"/>
      <c r="G218" s="51"/>
      <c r="H218" s="51"/>
      <c r="I218" s="51"/>
      <c r="J218" s="54"/>
      <c r="K218" s="37" t="s">
        <v>19</v>
      </c>
      <c r="L218" s="39" t="s">
        <v>21</v>
      </c>
    </row>
    <row r="219" spans="1:12" ht="41.1" customHeight="1" x14ac:dyDescent="0.35">
      <c r="A219" s="36"/>
      <c r="B219" s="35"/>
      <c r="C219" s="29">
        <v>2553</v>
      </c>
      <c r="D219" s="29">
        <v>2554</v>
      </c>
      <c r="E219" s="30">
        <v>2555</v>
      </c>
      <c r="F219" s="30">
        <v>2556</v>
      </c>
      <c r="G219" s="30">
        <v>2557</v>
      </c>
      <c r="H219" s="30">
        <v>2558</v>
      </c>
      <c r="I219" s="30">
        <v>2559</v>
      </c>
      <c r="J219" s="28">
        <v>2560</v>
      </c>
      <c r="K219" s="38"/>
      <c r="L219" s="40"/>
    </row>
    <row r="220" spans="1:12" ht="19.5" customHeight="1" x14ac:dyDescent="0.35">
      <c r="A220" s="5">
        <v>2553</v>
      </c>
      <c r="B220" s="5"/>
      <c r="C220" s="5"/>
      <c r="D220" s="5"/>
      <c r="E220" s="6"/>
      <c r="F220" s="6"/>
      <c r="G220" s="6"/>
      <c r="H220" s="6"/>
      <c r="I220" s="6"/>
      <c r="J220" s="6"/>
      <c r="K220" s="11"/>
      <c r="L220" s="17"/>
    </row>
    <row r="221" spans="1:12" ht="19.5" customHeight="1" x14ac:dyDescent="0.35">
      <c r="A221" s="5">
        <v>2554</v>
      </c>
      <c r="B221" s="5"/>
      <c r="C221" s="5"/>
      <c r="D221" s="5"/>
      <c r="E221" s="6"/>
      <c r="F221" s="6"/>
      <c r="G221" s="6"/>
      <c r="H221" s="6"/>
      <c r="I221" s="6"/>
      <c r="J221" s="6"/>
      <c r="K221" s="11"/>
      <c r="L221" s="17"/>
    </row>
    <row r="222" spans="1:12" ht="19.5" customHeight="1" x14ac:dyDescent="0.35">
      <c r="A222" s="5">
        <v>2555</v>
      </c>
      <c r="B222" s="5"/>
      <c r="C222" s="5"/>
      <c r="D222" s="5"/>
      <c r="E222" s="6"/>
      <c r="F222" s="6"/>
      <c r="G222" s="6"/>
      <c r="H222" s="6"/>
      <c r="I222" s="6"/>
      <c r="J222" s="6"/>
      <c r="K222" s="11"/>
      <c r="L222" s="17"/>
    </row>
    <row r="223" spans="1:12" ht="19.5" customHeight="1" x14ac:dyDescent="0.35">
      <c r="A223" s="5">
        <v>2556</v>
      </c>
      <c r="B223" s="5">
        <f>45+44</f>
        <v>89</v>
      </c>
      <c r="C223" s="5"/>
      <c r="D223" s="5"/>
      <c r="E223" s="6"/>
      <c r="F223" s="6"/>
      <c r="G223" s="6"/>
      <c r="H223" s="6"/>
      <c r="I223" s="6"/>
      <c r="J223" s="6">
        <v>0</v>
      </c>
      <c r="K223" s="11"/>
      <c r="L223" s="17">
        <f t="shared" ref="L223:L227" si="22">K223*100/B223</f>
        <v>0</v>
      </c>
    </row>
    <row r="224" spans="1:12" ht="19.5" customHeight="1" x14ac:dyDescent="0.35">
      <c r="A224" s="5">
        <v>2557</v>
      </c>
      <c r="B224" s="5">
        <f>22+20</f>
        <v>42</v>
      </c>
      <c r="C224" s="5"/>
      <c r="D224" s="5"/>
      <c r="E224" s="6"/>
      <c r="F224" s="6"/>
      <c r="G224" s="6"/>
      <c r="H224" s="6"/>
      <c r="I224" s="6"/>
      <c r="J224" s="6">
        <v>0</v>
      </c>
      <c r="K224" s="11"/>
      <c r="L224" s="17">
        <f t="shared" si="22"/>
        <v>0</v>
      </c>
    </row>
    <row r="225" spans="1:12" ht="19.5" customHeight="1" x14ac:dyDescent="0.35">
      <c r="A225" s="5">
        <v>2558</v>
      </c>
      <c r="B225" s="5">
        <f>30+23</f>
        <v>53</v>
      </c>
      <c r="C225" s="5"/>
      <c r="D225" s="5"/>
      <c r="E225" s="6"/>
      <c r="F225" s="6"/>
      <c r="G225" s="6"/>
      <c r="H225" s="6"/>
      <c r="I225" s="6"/>
      <c r="J225" s="6">
        <v>0</v>
      </c>
      <c r="K225" s="11"/>
      <c r="L225" s="17">
        <f t="shared" si="22"/>
        <v>0</v>
      </c>
    </row>
    <row r="226" spans="1:12" ht="19.5" customHeight="1" x14ac:dyDescent="0.35">
      <c r="A226" s="5">
        <v>2559</v>
      </c>
      <c r="B226" s="5">
        <v>34</v>
      </c>
      <c r="C226" s="5"/>
      <c r="D226" s="5"/>
      <c r="E226" s="6"/>
      <c r="F226" s="6"/>
      <c r="G226" s="6"/>
      <c r="H226" s="6"/>
      <c r="I226" s="6"/>
      <c r="J226" s="6">
        <v>0</v>
      </c>
      <c r="K226" s="11"/>
      <c r="L226" s="17">
        <f t="shared" si="22"/>
        <v>0</v>
      </c>
    </row>
    <row r="227" spans="1:12" ht="19.5" customHeight="1" x14ac:dyDescent="0.35">
      <c r="A227" s="5">
        <v>2560</v>
      </c>
      <c r="B227" s="5">
        <v>65</v>
      </c>
      <c r="C227" s="5"/>
      <c r="D227" s="5"/>
      <c r="E227" s="6"/>
      <c r="F227" s="6"/>
      <c r="G227" s="6"/>
      <c r="H227" s="6"/>
      <c r="I227" s="6"/>
      <c r="J227" s="6">
        <v>0</v>
      </c>
      <c r="K227" s="11"/>
      <c r="L227" s="17">
        <f t="shared" si="22"/>
        <v>0</v>
      </c>
    </row>
    <row r="228" spans="1:12" ht="19.5" customHeight="1" x14ac:dyDescent="0.35">
      <c r="A228" s="16" t="s">
        <v>0</v>
      </c>
      <c r="B228" s="16">
        <f>SUM(B220:B227)</f>
        <v>283</v>
      </c>
      <c r="C228" s="16"/>
      <c r="D228" s="16"/>
      <c r="E228" s="16"/>
      <c r="F228" s="16"/>
      <c r="G228" s="16"/>
      <c r="H228" s="16"/>
      <c r="I228" s="16"/>
      <c r="J228" s="16">
        <v>0</v>
      </c>
      <c r="K228" s="16"/>
      <c r="L228" s="19"/>
    </row>
    <row r="229" spans="1:12" ht="12.75" customHeight="1" x14ac:dyDescent="0.35"/>
    <row r="230" spans="1:12" ht="12.75" customHeight="1" x14ac:dyDescent="0.35"/>
    <row r="231" spans="1:12" ht="12.75" customHeight="1" x14ac:dyDescent="0.35"/>
    <row r="232" spans="1:12" ht="23.25" x14ac:dyDescent="0.35">
      <c r="A232" s="47" t="s">
        <v>12</v>
      </c>
      <c r="B232" s="47"/>
      <c r="C232" s="47"/>
      <c r="D232" s="47"/>
      <c r="E232" s="47"/>
      <c r="F232" s="47"/>
      <c r="G232" s="47"/>
      <c r="H232" s="47"/>
      <c r="I232" s="47"/>
      <c r="J232" s="47"/>
      <c r="K232" s="47"/>
      <c r="L232" s="47"/>
    </row>
    <row r="233" spans="1:12" ht="23.25" x14ac:dyDescent="0.35">
      <c r="A233" s="9" t="s">
        <v>16</v>
      </c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26"/>
    </row>
    <row r="234" spans="1:12" ht="24" customHeight="1" x14ac:dyDescent="0.35">
      <c r="A234" s="48" t="s">
        <v>13</v>
      </c>
      <c r="B234" s="48" t="s">
        <v>2</v>
      </c>
      <c r="C234" s="45" t="s">
        <v>15</v>
      </c>
      <c r="D234" s="46"/>
      <c r="E234" s="46"/>
      <c r="F234" s="46"/>
      <c r="G234" s="46"/>
      <c r="H234" s="46"/>
      <c r="I234" s="46"/>
      <c r="J234" s="55"/>
      <c r="K234" s="41" t="s">
        <v>24</v>
      </c>
      <c r="L234" s="43" t="s">
        <v>25</v>
      </c>
    </row>
    <row r="235" spans="1:12" ht="41.1" customHeight="1" x14ac:dyDescent="0.35">
      <c r="A235" s="49"/>
      <c r="B235" s="48"/>
      <c r="C235" s="31">
        <v>2553</v>
      </c>
      <c r="D235" s="31">
        <v>2554</v>
      </c>
      <c r="E235" s="32">
        <v>2555</v>
      </c>
      <c r="F235" s="32">
        <v>2556</v>
      </c>
      <c r="G235" s="32">
        <v>2557</v>
      </c>
      <c r="H235" s="32">
        <v>2558</v>
      </c>
      <c r="I235" s="32">
        <v>2559</v>
      </c>
      <c r="J235" s="27">
        <v>2560</v>
      </c>
      <c r="K235" s="42"/>
      <c r="L235" s="44"/>
    </row>
    <row r="236" spans="1:12" ht="19.5" customHeight="1" x14ac:dyDescent="0.35">
      <c r="A236" s="5">
        <v>2553</v>
      </c>
      <c r="B236" s="5"/>
      <c r="C236" s="5"/>
      <c r="D236" s="5"/>
      <c r="E236" s="6"/>
      <c r="F236" s="6"/>
      <c r="G236" s="6"/>
      <c r="H236" s="6"/>
      <c r="I236" s="6"/>
      <c r="J236" s="6"/>
      <c r="K236" s="11"/>
      <c r="L236" s="17"/>
    </row>
    <row r="237" spans="1:12" ht="19.5" customHeight="1" x14ac:dyDescent="0.35">
      <c r="A237" s="5">
        <v>2554</v>
      </c>
      <c r="B237" s="5"/>
      <c r="C237" s="5"/>
      <c r="D237" s="5"/>
      <c r="E237" s="6"/>
      <c r="F237" s="6"/>
      <c r="G237" s="6"/>
      <c r="H237" s="6"/>
      <c r="I237" s="6"/>
      <c r="J237" s="6"/>
      <c r="K237" s="11"/>
      <c r="L237" s="17"/>
    </row>
    <row r="238" spans="1:12" ht="19.5" customHeight="1" x14ac:dyDescent="0.35">
      <c r="A238" s="5">
        <v>2555</v>
      </c>
      <c r="B238" s="5"/>
      <c r="C238" s="5"/>
      <c r="D238" s="5"/>
      <c r="E238" s="6"/>
      <c r="F238" s="6"/>
      <c r="G238" s="6"/>
      <c r="H238" s="6"/>
      <c r="I238" s="6"/>
      <c r="J238" s="6"/>
      <c r="K238" s="11"/>
      <c r="L238" s="17"/>
    </row>
    <row r="239" spans="1:12" ht="19.5" customHeight="1" x14ac:dyDescent="0.35">
      <c r="A239" s="5">
        <v>2556</v>
      </c>
      <c r="B239" s="5">
        <f>44+40</f>
        <v>84</v>
      </c>
      <c r="C239" s="5"/>
      <c r="D239" s="5"/>
      <c r="E239" s="6"/>
      <c r="F239" s="6">
        <v>74</v>
      </c>
      <c r="G239" s="6">
        <v>65</v>
      </c>
      <c r="H239" s="6">
        <v>65</v>
      </c>
      <c r="I239" s="6">
        <f>B239-K239</f>
        <v>67</v>
      </c>
      <c r="J239" s="23">
        <v>67</v>
      </c>
      <c r="K239" s="11">
        <v>17</v>
      </c>
      <c r="L239" s="17">
        <f>J239*100/B239</f>
        <v>79.761904761904759</v>
      </c>
    </row>
    <row r="240" spans="1:12" ht="19.5" customHeight="1" x14ac:dyDescent="0.35">
      <c r="A240" s="5">
        <v>2557</v>
      </c>
      <c r="B240" s="5">
        <f>31+28</f>
        <v>59</v>
      </c>
      <c r="C240" s="5"/>
      <c r="D240" s="5"/>
      <c r="E240" s="6"/>
      <c r="F240" s="6"/>
      <c r="G240" s="6">
        <v>49</v>
      </c>
      <c r="H240" s="6">
        <v>49</v>
      </c>
      <c r="I240" s="6">
        <f t="shared" ref="I240:I243" si="23">B240-K240</f>
        <v>49</v>
      </c>
      <c r="J240" s="23">
        <v>49</v>
      </c>
      <c r="K240" s="11">
        <v>10</v>
      </c>
      <c r="L240" s="17">
        <f t="shared" ref="L240:L242" si="24">J240*100/B240</f>
        <v>83.050847457627114</v>
      </c>
    </row>
    <row r="241" spans="1:12" ht="19.5" customHeight="1" x14ac:dyDescent="0.35">
      <c r="A241" s="5">
        <v>2558</v>
      </c>
      <c r="B241" s="5">
        <v>49</v>
      </c>
      <c r="C241" s="5"/>
      <c r="D241" s="5"/>
      <c r="E241" s="6"/>
      <c r="F241" s="6"/>
      <c r="G241" s="6"/>
      <c r="H241" s="6">
        <v>43</v>
      </c>
      <c r="I241" s="6">
        <f t="shared" si="23"/>
        <v>43</v>
      </c>
      <c r="J241" s="23">
        <v>43</v>
      </c>
      <c r="K241" s="11">
        <v>6</v>
      </c>
      <c r="L241" s="17">
        <f t="shared" si="24"/>
        <v>87.755102040816325</v>
      </c>
    </row>
    <row r="242" spans="1:12" ht="19.5" customHeight="1" x14ac:dyDescent="0.35">
      <c r="A242" s="5">
        <v>2559</v>
      </c>
      <c r="B242" s="5">
        <v>60</v>
      </c>
      <c r="C242" s="5"/>
      <c r="D242" s="5"/>
      <c r="E242" s="6"/>
      <c r="F242" s="6"/>
      <c r="G242" s="6"/>
      <c r="H242" s="6"/>
      <c r="I242" s="6">
        <f t="shared" si="23"/>
        <v>46</v>
      </c>
      <c r="J242" s="23">
        <v>46</v>
      </c>
      <c r="K242" s="11">
        <v>14</v>
      </c>
      <c r="L242" s="17">
        <f t="shared" si="24"/>
        <v>76.666666666666671</v>
      </c>
    </row>
    <row r="243" spans="1:12" ht="19.5" customHeight="1" x14ac:dyDescent="0.35">
      <c r="A243" s="5">
        <v>2560</v>
      </c>
      <c r="B243" s="5">
        <v>63</v>
      </c>
      <c r="C243" s="5"/>
      <c r="D243" s="5"/>
      <c r="E243" s="6"/>
      <c r="F243" s="6"/>
      <c r="G243" s="6"/>
      <c r="H243" s="6"/>
      <c r="I243" s="6">
        <f t="shared" si="23"/>
        <v>62</v>
      </c>
      <c r="J243" s="23">
        <v>62</v>
      </c>
      <c r="K243" s="11">
        <v>1</v>
      </c>
      <c r="L243" s="17">
        <f>J243*100/B243</f>
        <v>98.412698412698418</v>
      </c>
    </row>
    <row r="244" spans="1:12" ht="19.5" customHeight="1" x14ac:dyDescent="0.35">
      <c r="A244" s="7" t="s">
        <v>0</v>
      </c>
      <c r="B244" s="7">
        <f>SUM(B236:B243)</f>
        <v>315</v>
      </c>
      <c r="C244" s="7"/>
      <c r="D244" s="7"/>
      <c r="E244" s="7"/>
      <c r="F244" s="7">
        <f>SUM(F236:F243)</f>
        <v>74</v>
      </c>
      <c r="G244" s="7">
        <f t="shared" ref="G244:K244" si="25">SUM(G236:G243)</f>
        <v>114</v>
      </c>
      <c r="H244" s="7">
        <f t="shared" si="25"/>
        <v>157</v>
      </c>
      <c r="I244" s="7">
        <f t="shared" si="25"/>
        <v>267</v>
      </c>
      <c r="J244" s="7">
        <f t="shared" si="25"/>
        <v>267</v>
      </c>
      <c r="K244" s="7">
        <f t="shared" si="25"/>
        <v>48</v>
      </c>
      <c r="L244" s="18"/>
    </row>
    <row r="245" spans="1:12" ht="21" customHeight="1" x14ac:dyDescent="0.35"/>
    <row r="246" spans="1:12" ht="23.25" x14ac:dyDescent="0.35">
      <c r="A246" s="9" t="s">
        <v>17</v>
      </c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26"/>
    </row>
    <row r="247" spans="1:12" ht="24" customHeight="1" x14ac:dyDescent="0.35">
      <c r="A247" s="35" t="s">
        <v>13</v>
      </c>
      <c r="B247" s="35" t="s">
        <v>2</v>
      </c>
      <c r="C247" s="50" t="s">
        <v>18</v>
      </c>
      <c r="D247" s="51"/>
      <c r="E247" s="51"/>
      <c r="F247" s="51"/>
      <c r="G247" s="51"/>
      <c r="H247" s="51"/>
      <c r="I247" s="51"/>
      <c r="J247" s="54"/>
      <c r="K247" s="37" t="s">
        <v>19</v>
      </c>
      <c r="L247" s="39" t="s">
        <v>21</v>
      </c>
    </row>
    <row r="248" spans="1:12" ht="41.1" customHeight="1" x14ac:dyDescent="0.35">
      <c r="A248" s="36"/>
      <c r="B248" s="35"/>
      <c r="C248" s="29">
        <v>2553</v>
      </c>
      <c r="D248" s="29">
        <v>2554</v>
      </c>
      <c r="E248" s="30">
        <v>2555</v>
      </c>
      <c r="F248" s="30">
        <v>2556</v>
      </c>
      <c r="G248" s="30">
        <v>2557</v>
      </c>
      <c r="H248" s="30">
        <v>2558</v>
      </c>
      <c r="I248" s="30">
        <v>2559</v>
      </c>
      <c r="J248" s="28">
        <v>2560</v>
      </c>
      <c r="K248" s="38"/>
      <c r="L248" s="40"/>
    </row>
    <row r="249" spans="1:12" ht="19.5" customHeight="1" x14ac:dyDescent="0.35">
      <c r="A249" s="5">
        <v>2553</v>
      </c>
      <c r="B249" s="5"/>
      <c r="C249" s="5"/>
      <c r="D249" s="5"/>
      <c r="E249" s="6"/>
      <c r="F249" s="6"/>
      <c r="G249" s="6"/>
      <c r="H249" s="6"/>
      <c r="I249" s="6"/>
      <c r="J249" s="6"/>
      <c r="K249" s="11"/>
      <c r="L249" s="17"/>
    </row>
    <row r="250" spans="1:12" ht="19.5" customHeight="1" x14ac:dyDescent="0.35">
      <c r="A250" s="5">
        <v>2554</v>
      </c>
      <c r="B250" s="5"/>
      <c r="C250" s="5"/>
      <c r="D250" s="5"/>
      <c r="E250" s="6"/>
      <c r="F250" s="6"/>
      <c r="G250" s="6"/>
      <c r="H250" s="6"/>
      <c r="I250" s="6"/>
      <c r="J250" s="6"/>
      <c r="K250" s="11"/>
      <c r="L250" s="17"/>
    </row>
    <row r="251" spans="1:12" ht="19.5" customHeight="1" x14ac:dyDescent="0.35">
      <c r="A251" s="5">
        <v>2555</v>
      </c>
      <c r="B251" s="5"/>
      <c r="C251" s="5"/>
      <c r="D251" s="5"/>
      <c r="E251" s="6"/>
      <c r="F251" s="6"/>
      <c r="G251" s="6"/>
      <c r="H251" s="6"/>
      <c r="I251" s="6"/>
      <c r="J251" s="6"/>
      <c r="K251" s="11"/>
      <c r="L251" s="17"/>
    </row>
    <row r="252" spans="1:12" ht="19.5" customHeight="1" x14ac:dyDescent="0.35">
      <c r="A252" s="5">
        <v>2556</v>
      </c>
      <c r="B252" s="5">
        <f>44+40</f>
        <v>84</v>
      </c>
      <c r="C252" s="5"/>
      <c r="D252" s="5"/>
      <c r="E252" s="6"/>
      <c r="F252" s="6"/>
      <c r="G252" s="6"/>
      <c r="H252" s="6"/>
      <c r="I252" s="6"/>
      <c r="J252" s="6">
        <v>0</v>
      </c>
      <c r="K252" s="11"/>
      <c r="L252" s="17">
        <f t="shared" ref="L252:L255" si="26">K252*100/B252</f>
        <v>0</v>
      </c>
    </row>
    <row r="253" spans="1:12" ht="19.5" customHeight="1" x14ac:dyDescent="0.35">
      <c r="A253" s="5">
        <v>2557</v>
      </c>
      <c r="B253" s="5">
        <f>31+28</f>
        <v>59</v>
      </c>
      <c r="C253" s="5"/>
      <c r="D253" s="5"/>
      <c r="E253" s="6"/>
      <c r="F253" s="6"/>
      <c r="G253" s="6"/>
      <c r="H253" s="6"/>
      <c r="I253" s="6"/>
      <c r="J253" s="6">
        <v>0</v>
      </c>
      <c r="K253" s="11"/>
      <c r="L253" s="17">
        <f t="shared" si="26"/>
        <v>0</v>
      </c>
    </row>
    <row r="254" spans="1:12" ht="19.5" customHeight="1" x14ac:dyDescent="0.35">
      <c r="A254" s="5">
        <v>2558</v>
      </c>
      <c r="B254" s="5">
        <v>49</v>
      </c>
      <c r="C254" s="5"/>
      <c r="D254" s="5"/>
      <c r="E254" s="6"/>
      <c r="F254" s="6"/>
      <c r="G254" s="6"/>
      <c r="H254" s="6"/>
      <c r="I254" s="6"/>
      <c r="J254" s="6">
        <v>0</v>
      </c>
      <c r="K254" s="11"/>
      <c r="L254" s="17">
        <f t="shared" si="26"/>
        <v>0</v>
      </c>
    </row>
    <row r="255" spans="1:12" ht="19.5" customHeight="1" x14ac:dyDescent="0.35">
      <c r="A255" s="5">
        <v>2559</v>
      </c>
      <c r="B255" s="5">
        <v>60</v>
      </c>
      <c r="C255" s="5"/>
      <c r="D255" s="5"/>
      <c r="E255" s="6"/>
      <c r="F255" s="6"/>
      <c r="G255" s="6"/>
      <c r="H255" s="6"/>
      <c r="I255" s="6"/>
      <c r="J255" s="6">
        <v>0</v>
      </c>
      <c r="K255" s="11"/>
      <c r="L255" s="17">
        <f t="shared" si="26"/>
        <v>0</v>
      </c>
    </row>
    <row r="256" spans="1:12" ht="19.5" customHeight="1" x14ac:dyDescent="0.35">
      <c r="A256" s="5">
        <v>2560</v>
      </c>
      <c r="B256" s="5">
        <v>63</v>
      </c>
      <c r="C256" s="5"/>
      <c r="D256" s="5"/>
      <c r="E256" s="6"/>
      <c r="F256" s="6"/>
      <c r="G256" s="6"/>
      <c r="H256" s="6"/>
      <c r="I256" s="6"/>
      <c r="J256" s="6">
        <v>0</v>
      </c>
      <c r="K256" s="11"/>
      <c r="L256" s="17">
        <f>K256*100/B256</f>
        <v>0</v>
      </c>
    </row>
    <row r="257" spans="1:12" ht="19.5" customHeight="1" x14ac:dyDescent="0.35">
      <c r="A257" s="16" t="s">
        <v>0</v>
      </c>
      <c r="B257" s="16">
        <f>SUM(B249:B256)</f>
        <v>315</v>
      </c>
      <c r="C257" s="16"/>
      <c r="D257" s="16"/>
      <c r="E257" s="16"/>
      <c r="F257" s="16"/>
      <c r="G257" s="16"/>
      <c r="H257" s="16"/>
      <c r="I257" s="16"/>
      <c r="J257" s="16">
        <v>0</v>
      </c>
      <c r="K257" s="16"/>
      <c r="L257" s="19"/>
    </row>
    <row r="258" spans="1:12" ht="12.75" customHeight="1" x14ac:dyDescent="0.35"/>
    <row r="259" spans="1:12" ht="12.75" customHeight="1" x14ac:dyDescent="0.35"/>
    <row r="260" spans="1:12" ht="12.75" customHeight="1" x14ac:dyDescent="0.35"/>
    <row r="261" spans="1:12" ht="23.25" x14ac:dyDescent="0.35">
      <c r="A261" s="53" t="s">
        <v>6</v>
      </c>
      <c r="B261" s="53"/>
      <c r="C261" s="53"/>
      <c r="D261" s="53"/>
      <c r="E261" s="53"/>
      <c r="F261" s="53"/>
      <c r="G261" s="53"/>
      <c r="H261" s="53"/>
      <c r="I261" s="53"/>
      <c r="J261" s="53"/>
      <c r="K261" s="53"/>
      <c r="L261" s="53"/>
    </row>
    <row r="262" spans="1:12" ht="23.25" x14ac:dyDescent="0.35">
      <c r="A262" s="9" t="s">
        <v>16</v>
      </c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26"/>
    </row>
    <row r="263" spans="1:12" ht="24" customHeight="1" x14ac:dyDescent="0.35">
      <c r="A263" s="48" t="s">
        <v>13</v>
      </c>
      <c r="B263" s="48" t="s">
        <v>2</v>
      </c>
      <c r="C263" s="45" t="s">
        <v>15</v>
      </c>
      <c r="D263" s="46"/>
      <c r="E263" s="46"/>
      <c r="F263" s="46"/>
      <c r="G263" s="46"/>
      <c r="H263" s="46"/>
      <c r="I263" s="46"/>
      <c r="J263" s="55"/>
      <c r="K263" s="41" t="s">
        <v>24</v>
      </c>
      <c r="L263" s="43" t="s">
        <v>25</v>
      </c>
    </row>
    <row r="264" spans="1:12" ht="41.1" customHeight="1" x14ac:dyDescent="0.35">
      <c r="A264" s="49"/>
      <c r="B264" s="48"/>
      <c r="C264" s="31">
        <v>2553</v>
      </c>
      <c r="D264" s="31">
        <v>2554</v>
      </c>
      <c r="E264" s="32">
        <v>2555</v>
      </c>
      <c r="F264" s="32">
        <v>2556</v>
      </c>
      <c r="G264" s="32">
        <v>2557</v>
      </c>
      <c r="H264" s="32">
        <v>2558</v>
      </c>
      <c r="I264" s="32">
        <v>2559</v>
      </c>
      <c r="J264" s="27">
        <v>2560</v>
      </c>
      <c r="K264" s="42"/>
      <c r="L264" s="44"/>
    </row>
    <row r="265" spans="1:12" ht="19.5" customHeight="1" x14ac:dyDescent="0.35">
      <c r="A265" s="5">
        <v>2553</v>
      </c>
      <c r="B265" s="5">
        <v>122</v>
      </c>
      <c r="C265" s="5">
        <v>100</v>
      </c>
      <c r="D265" s="5">
        <v>85</v>
      </c>
      <c r="E265" s="6">
        <v>82</v>
      </c>
      <c r="F265" s="6">
        <v>80</v>
      </c>
      <c r="G265" s="23">
        <f>B265-K265</f>
        <v>78</v>
      </c>
      <c r="H265" s="6">
        <v>6</v>
      </c>
      <c r="I265" s="6">
        <v>2</v>
      </c>
      <c r="J265" s="6">
        <v>2</v>
      </c>
      <c r="K265" s="11">
        <v>44</v>
      </c>
      <c r="L265" s="17">
        <f>G265*100/B265</f>
        <v>63.934426229508198</v>
      </c>
    </row>
    <row r="266" spans="1:12" ht="19.5" customHeight="1" x14ac:dyDescent="0.35">
      <c r="A266" s="5">
        <v>2554</v>
      </c>
      <c r="B266" s="5">
        <f>29+30+36+40+39</f>
        <v>174</v>
      </c>
      <c r="C266" s="5"/>
      <c r="D266" s="5">
        <v>148</v>
      </c>
      <c r="E266" s="6">
        <v>134</v>
      </c>
      <c r="F266" s="6">
        <v>133</v>
      </c>
      <c r="G266" s="6">
        <v>132</v>
      </c>
      <c r="H266" s="23">
        <f>B266-K266</f>
        <v>131</v>
      </c>
      <c r="I266" s="6">
        <v>8</v>
      </c>
      <c r="J266" s="6">
        <v>4</v>
      </c>
      <c r="K266" s="11">
        <v>43</v>
      </c>
      <c r="L266" s="17">
        <f>H266*100/B266</f>
        <v>75.287356321839084</v>
      </c>
    </row>
    <row r="267" spans="1:12" ht="19.5" customHeight="1" x14ac:dyDescent="0.35">
      <c r="A267" s="5">
        <v>2555</v>
      </c>
      <c r="B267" s="5">
        <f>32+38+38</f>
        <v>108</v>
      </c>
      <c r="C267" s="5"/>
      <c r="D267" s="5"/>
      <c r="E267" s="6">
        <v>100</v>
      </c>
      <c r="F267" s="6">
        <v>91</v>
      </c>
      <c r="G267" s="6">
        <v>88</v>
      </c>
      <c r="H267" s="6">
        <v>86</v>
      </c>
      <c r="I267" s="23">
        <f>B267-K267</f>
        <v>86</v>
      </c>
      <c r="J267" s="6">
        <v>3</v>
      </c>
      <c r="K267" s="11">
        <v>22</v>
      </c>
      <c r="L267" s="17">
        <f>I267*100/B267</f>
        <v>79.629629629629633</v>
      </c>
    </row>
    <row r="268" spans="1:12" ht="19.5" customHeight="1" x14ac:dyDescent="0.35">
      <c r="A268" s="5">
        <v>2556</v>
      </c>
      <c r="B268" s="5">
        <f>34+34+30</f>
        <v>98</v>
      </c>
      <c r="C268" s="5"/>
      <c r="D268" s="5"/>
      <c r="E268" s="6"/>
      <c r="F268" s="6">
        <v>88</v>
      </c>
      <c r="G268" s="6">
        <v>81</v>
      </c>
      <c r="H268" s="6">
        <v>80</v>
      </c>
      <c r="I268" s="6">
        <f t="shared" ref="I268:I272" si="27">B268-K268</f>
        <v>80</v>
      </c>
      <c r="J268" s="23">
        <v>80</v>
      </c>
      <c r="K268" s="11">
        <v>18</v>
      </c>
      <c r="L268" s="17">
        <f>J268*100/B268</f>
        <v>81.632653061224488</v>
      </c>
    </row>
    <row r="269" spans="1:12" ht="19.5" customHeight="1" x14ac:dyDescent="0.35">
      <c r="A269" s="5">
        <v>2557</v>
      </c>
      <c r="B269" s="5">
        <f>29+30</f>
        <v>59</v>
      </c>
      <c r="C269" s="5"/>
      <c r="D269" s="5"/>
      <c r="E269" s="6"/>
      <c r="F269" s="6"/>
      <c r="G269" s="6">
        <v>55</v>
      </c>
      <c r="H269" s="6">
        <v>53</v>
      </c>
      <c r="I269" s="6">
        <f t="shared" si="27"/>
        <v>53</v>
      </c>
      <c r="J269" s="23">
        <v>53</v>
      </c>
      <c r="K269" s="11">
        <v>6</v>
      </c>
      <c r="L269" s="17">
        <f t="shared" ref="L269:L272" si="28">J269*100/B269</f>
        <v>89.830508474576277</v>
      </c>
    </row>
    <row r="270" spans="1:12" ht="19.5" customHeight="1" x14ac:dyDescent="0.35">
      <c r="A270" s="5">
        <v>2558</v>
      </c>
      <c r="B270" s="5">
        <f>26+22</f>
        <v>48</v>
      </c>
      <c r="C270" s="5"/>
      <c r="D270" s="5"/>
      <c r="E270" s="6"/>
      <c r="F270" s="6"/>
      <c r="G270" s="6"/>
      <c r="H270" s="6">
        <v>45</v>
      </c>
      <c r="I270" s="6">
        <f t="shared" si="27"/>
        <v>42</v>
      </c>
      <c r="J270" s="23">
        <v>41</v>
      </c>
      <c r="K270" s="11">
        <v>6</v>
      </c>
      <c r="L270" s="17">
        <f t="shared" si="28"/>
        <v>85.416666666666671</v>
      </c>
    </row>
    <row r="271" spans="1:12" ht="19.5" customHeight="1" x14ac:dyDescent="0.35">
      <c r="A271" s="5">
        <v>2559</v>
      </c>
      <c r="B271" s="5">
        <v>60</v>
      </c>
      <c r="C271" s="5"/>
      <c r="D271" s="5"/>
      <c r="E271" s="6"/>
      <c r="F271" s="6"/>
      <c r="G271" s="6"/>
      <c r="H271" s="6"/>
      <c r="I271" s="6">
        <f t="shared" si="27"/>
        <v>51</v>
      </c>
      <c r="J271" s="23">
        <v>43</v>
      </c>
      <c r="K271" s="11">
        <v>9</v>
      </c>
      <c r="L271" s="17">
        <f t="shared" si="28"/>
        <v>71.666666666666671</v>
      </c>
    </row>
    <row r="272" spans="1:12" ht="19.5" customHeight="1" x14ac:dyDescent="0.35">
      <c r="A272" s="5">
        <v>2560</v>
      </c>
      <c r="B272" s="5">
        <v>63</v>
      </c>
      <c r="C272" s="5"/>
      <c r="D272" s="5"/>
      <c r="E272" s="6"/>
      <c r="F272" s="6"/>
      <c r="G272" s="6"/>
      <c r="H272" s="6"/>
      <c r="I272" s="6">
        <f t="shared" si="27"/>
        <v>58</v>
      </c>
      <c r="J272" s="23">
        <v>58</v>
      </c>
      <c r="K272" s="11">
        <v>5</v>
      </c>
      <c r="L272" s="17">
        <f t="shared" si="28"/>
        <v>92.063492063492063</v>
      </c>
    </row>
    <row r="273" spans="1:12" ht="19.5" customHeight="1" x14ac:dyDescent="0.35">
      <c r="A273" s="7" t="s">
        <v>0</v>
      </c>
      <c r="B273" s="7">
        <f>SUM(B265:B272)</f>
        <v>732</v>
      </c>
      <c r="C273" s="7">
        <f>SUM(C265:C272)</f>
        <v>100</v>
      </c>
      <c r="D273" s="7">
        <f t="shared" ref="D273:I273" si="29">SUM(D265:D272)</f>
        <v>233</v>
      </c>
      <c r="E273" s="7">
        <f t="shared" si="29"/>
        <v>316</v>
      </c>
      <c r="F273" s="7">
        <f t="shared" si="29"/>
        <v>392</v>
      </c>
      <c r="G273" s="7">
        <f t="shared" si="29"/>
        <v>434</v>
      </c>
      <c r="H273" s="7">
        <f t="shared" si="29"/>
        <v>401</v>
      </c>
      <c r="I273" s="7">
        <f t="shared" si="29"/>
        <v>380</v>
      </c>
      <c r="J273" s="7">
        <f>SUM(J265:J272)</f>
        <v>284</v>
      </c>
      <c r="K273" s="7">
        <f>SUM(K265:K272)</f>
        <v>153</v>
      </c>
      <c r="L273" s="18"/>
    </row>
    <row r="274" spans="1:12" s="13" customFormat="1" ht="19.5" customHeight="1" x14ac:dyDescent="0.3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1:12" ht="23.25" x14ac:dyDescent="0.35">
      <c r="A275" s="9" t="s">
        <v>17</v>
      </c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26"/>
    </row>
    <row r="276" spans="1:12" ht="24" customHeight="1" x14ac:dyDescent="0.35">
      <c r="A276" s="35" t="s">
        <v>13</v>
      </c>
      <c r="B276" s="35" t="s">
        <v>2</v>
      </c>
      <c r="C276" s="50" t="s">
        <v>18</v>
      </c>
      <c r="D276" s="51"/>
      <c r="E276" s="51"/>
      <c r="F276" s="51"/>
      <c r="G276" s="51"/>
      <c r="H276" s="51"/>
      <c r="I276" s="51"/>
      <c r="J276" s="54"/>
      <c r="K276" s="37" t="s">
        <v>19</v>
      </c>
      <c r="L276" s="39" t="s">
        <v>21</v>
      </c>
    </row>
    <row r="277" spans="1:12" ht="41.1" customHeight="1" x14ac:dyDescent="0.35">
      <c r="A277" s="36"/>
      <c r="B277" s="35"/>
      <c r="C277" s="29">
        <v>2553</v>
      </c>
      <c r="D277" s="29">
        <v>2554</v>
      </c>
      <c r="E277" s="30">
        <v>2555</v>
      </c>
      <c r="F277" s="30">
        <v>2556</v>
      </c>
      <c r="G277" s="30">
        <v>2557</v>
      </c>
      <c r="H277" s="30">
        <v>2558</v>
      </c>
      <c r="I277" s="30">
        <v>2559</v>
      </c>
      <c r="J277" s="28">
        <v>2560</v>
      </c>
      <c r="K277" s="38"/>
      <c r="L277" s="40"/>
    </row>
    <row r="278" spans="1:12" ht="19.5" customHeight="1" x14ac:dyDescent="0.35">
      <c r="A278" s="5">
        <v>2553</v>
      </c>
      <c r="B278" s="5">
        <f>32+32+30+25</f>
        <v>119</v>
      </c>
      <c r="C278" s="5"/>
      <c r="D278" s="5"/>
      <c r="E278" s="6"/>
      <c r="F278" s="6"/>
      <c r="G278" s="23">
        <v>72</v>
      </c>
      <c r="H278" s="6">
        <v>4</v>
      </c>
      <c r="I278" s="6">
        <v>0</v>
      </c>
      <c r="J278" s="6"/>
      <c r="K278" s="11">
        <v>72</v>
      </c>
      <c r="L278" s="17">
        <f>K278*100/B278</f>
        <v>60.504201680672267</v>
      </c>
    </row>
    <row r="279" spans="1:12" ht="19.5" customHeight="1" x14ac:dyDescent="0.35">
      <c r="A279" s="5">
        <v>2554</v>
      </c>
      <c r="B279" s="5">
        <f>29+30+36+40+39</f>
        <v>174</v>
      </c>
      <c r="C279" s="5"/>
      <c r="D279" s="5"/>
      <c r="E279" s="6"/>
      <c r="F279" s="6"/>
      <c r="G279" s="6"/>
      <c r="H279" s="23">
        <v>123</v>
      </c>
      <c r="I279" s="6">
        <v>4</v>
      </c>
      <c r="J279" s="6"/>
      <c r="K279" s="11">
        <v>123</v>
      </c>
      <c r="L279" s="17">
        <f t="shared" ref="L279:L284" si="30">K279*100/B279</f>
        <v>70.689655172413794</v>
      </c>
    </row>
    <row r="280" spans="1:12" ht="19.5" customHeight="1" x14ac:dyDescent="0.35">
      <c r="A280" s="5">
        <v>2555</v>
      </c>
      <c r="B280" s="5">
        <f>32+38+38</f>
        <v>108</v>
      </c>
      <c r="C280" s="5"/>
      <c r="D280" s="5"/>
      <c r="E280" s="6"/>
      <c r="F280" s="6"/>
      <c r="G280" s="6"/>
      <c r="H280" s="6"/>
      <c r="I280" s="23">
        <v>82</v>
      </c>
      <c r="J280" s="23">
        <v>1</v>
      </c>
      <c r="K280" s="11">
        <v>82</v>
      </c>
      <c r="L280" s="17">
        <f t="shared" si="30"/>
        <v>75.925925925925924</v>
      </c>
    </row>
    <row r="281" spans="1:12" ht="19.5" customHeight="1" x14ac:dyDescent="0.35">
      <c r="A281" s="5">
        <v>2556</v>
      </c>
      <c r="B281" s="5">
        <f>34+34+30</f>
        <v>98</v>
      </c>
      <c r="C281" s="5"/>
      <c r="D281" s="5"/>
      <c r="E281" s="6"/>
      <c r="F281" s="6"/>
      <c r="G281" s="6"/>
      <c r="H281" s="6"/>
      <c r="I281" s="6"/>
      <c r="J281" s="6">
        <v>0</v>
      </c>
      <c r="K281" s="11"/>
      <c r="L281" s="17">
        <f t="shared" si="30"/>
        <v>0</v>
      </c>
    </row>
    <row r="282" spans="1:12" ht="19.5" customHeight="1" x14ac:dyDescent="0.35">
      <c r="A282" s="5">
        <v>2557</v>
      </c>
      <c r="B282" s="5">
        <f>29+30</f>
        <v>59</v>
      </c>
      <c r="C282" s="5"/>
      <c r="D282" s="5"/>
      <c r="E282" s="6"/>
      <c r="F282" s="6"/>
      <c r="G282" s="6"/>
      <c r="H282" s="6"/>
      <c r="I282" s="6"/>
      <c r="J282" s="6">
        <v>0</v>
      </c>
      <c r="K282" s="11"/>
      <c r="L282" s="17">
        <f t="shared" si="30"/>
        <v>0</v>
      </c>
    </row>
    <row r="283" spans="1:12" ht="19.5" customHeight="1" x14ac:dyDescent="0.35">
      <c r="A283" s="5">
        <v>2558</v>
      </c>
      <c r="B283" s="5">
        <f>26+22</f>
        <v>48</v>
      </c>
      <c r="C283" s="5"/>
      <c r="D283" s="5"/>
      <c r="E283" s="6"/>
      <c r="F283" s="6"/>
      <c r="G283" s="6"/>
      <c r="H283" s="6"/>
      <c r="I283" s="6"/>
      <c r="J283" s="6">
        <v>0</v>
      </c>
      <c r="K283" s="11"/>
      <c r="L283" s="17">
        <f t="shared" si="30"/>
        <v>0</v>
      </c>
    </row>
    <row r="284" spans="1:12" ht="19.5" customHeight="1" x14ac:dyDescent="0.35">
      <c r="A284" s="5">
        <v>2559</v>
      </c>
      <c r="B284" s="5">
        <v>60</v>
      </c>
      <c r="C284" s="5"/>
      <c r="D284" s="5"/>
      <c r="E284" s="6"/>
      <c r="F284" s="6"/>
      <c r="G284" s="6"/>
      <c r="H284" s="6"/>
      <c r="I284" s="6"/>
      <c r="J284" s="6">
        <v>0</v>
      </c>
      <c r="K284" s="11"/>
      <c r="L284" s="17">
        <f t="shared" si="30"/>
        <v>0</v>
      </c>
    </row>
    <row r="285" spans="1:12" ht="19.5" customHeight="1" x14ac:dyDescent="0.35">
      <c r="A285" s="5">
        <v>2560</v>
      </c>
      <c r="B285" s="5">
        <v>63</v>
      </c>
      <c r="C285" s="5"/>
      <c r="D285" s="5"/>
      <c r="E285" s="6"/>
      <c r="F285" s="6"/>
      <c r="G285" s="6"/>
      <c r="H285" s="6"/>
      <c r="I285" s="6"/>
      <c r="J285" s="6">
        <v>0</v>
      </c>
      <c r="K285" s="11"/>
      <c r="L285" s="17">
        <f>K285*100/B285</f>
        <v>0</v>
      </c>
    </row>
    <row r="286" spans="1:12" ht="19.5" customHeight="1" x14ac:dyDescent="0.35">
      <c r="A286" s="16" t="s">
        <v>0</v>
      </c>
      <c r="B286" s="16">
        <f>SUM(B278:B285)</f>
        <v>729</v>
      </c>
      <c r="C286" s="16"/>
      <c r="D286" s="16"/>
      <c r="E286" s="16"/>
      <c r="F286" s="16"/>
      <c r="G286" s="16">
        <f>SUM(G278:G285)</f>
        <v>72</v>
      </c>
      <c r="H286" s="16">
        <f t="shared" ref="H286:J286" si="31">SUM(H278:H285)</f>
        <v>127</v>
      </c>
      <c r="I286" s="16">
        <f t="shared" si="31"/>
        <v>86</v>
      </c>
      <c r="J286" s="16">
        <f t="shared" si="31"/>
        <v>1</v>
      </c>
      <c r="K286" s="16">
        <f>SUM(K278:K285)</f>
        <v>277</v>
      </c>
      <c r="L286" s="19"/>
    </row>
    <row r="287" spans="1:12" s="13" customFormat="1" ht="20.100000000000001" customHeight="1" x14ac:dyDescent="0.3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20" t="s">
        <v>26</v>
      </c>
    </row>
  </sheetData>
  <mergeCells count="111">
    <mergeCell ref="A263:A264"/>
    <mergeCell ref="B263:B264"/>
    <mergeCell ref="C263:J263"/>
    <mergeCell ref="K263:K264"/>
    <mergeCell ref="L263:L264"/>
    <mergeCell ref="A276:A277"/>
    <mergeCell ref="B276:B277"/>
    <mergeCell ref="C276:J276"/>
    <mergeCell ref="K276:K277"/>
    <mergeCell ref="L276:L277"/>
    <mergeCell ref="A247:A248"/>
    <mergeCell ref="B247:B248"/>
    <mergeCell ref="C247:J247"/>
    <mergeCell ref="K247:K248"/>
    <mergeCell ref="L247:L248"/>
    <mergeCell ref="A261:L261"/>
    <mergeCell ref="A232:L232"/>
    <mergeCell ref="A234:A235"/>
    <mergeCell ref="B234:B235"/>
    <mergeCell ref="C234:J234"/>
    <mergeCell ref="K234:K235"/>
    <mergeCell ref="L234:L235"/>
    <mergeCell ref="A205:A206"/>
    <mergeCell ref="B205:B206"/>
    <mergeCell ref="C205:J205"/>
    <mergeCell ref="K205:K206"/>
    <mergeCell ref="L205:L206"/>
    <mergeCell ref="A218:A219"/>
    <mergeCell ref="B218:B219"/>
    <mergeCell ref="C218:J218"/>
    <mergeCell ref="K218:K219"/>
    <mergeCell ref="L218:L219"/>
    <mergeCell ref="A189:A190"/>
    <mergeCell ref="B189:B190"/>
    <mergeCell ref="C189:J189"/>
    <mergeCell ref="K189:K190"/>
    <mergeCell ref="L189:L190"/>
    <mergeCell ref="A203:L203"/>
    <mergeCell ref="A174:L174"/>
    <mergeCell ref="A176:A177"/>
    <mergeCell ref="B176:B177"/>
    <mergeCell ref="C176:J176"/>
    <mergeCell ref="K176:K177"/>
    <mergeCell ref="L176:L177"/>
    <mergeCell ref="A147:A148"/>
    <mergeCell ref="B147:B148"/>
    <mergeCell ref="C147:J147"/>
    <mergeCell ref="K147:K148"/>
    <mergeCell ref="L147:L148"/>
    <mergeCell ref="A160:A161"/>
    <mergeCell ref="B160:B161"/>
    <mergeCell ref="C160:J160"/>
    <mergeCell ref="K160:K161"/>
    <mergeCell ref="L160:L161"/>
    <mergeCell ref="A131:A132"/>
    <mergeCell ref="B131:B132"/>
    <mergeCell ref="C131:J131"/>
    <mergeCell ref="K131:K132"/>
    <mergeCell ref="L131:L132"/>
    <mergeCell ref="A145:L145"/>
    <mergeCell ref="A116:L116"/>
    <mergeCell ref="A118:A119"/>
    <mergeCell ref="B118:B119"/>
    <mergeCell ref="C118:J118"/>
    <mergeCell ref="K118:K119"/>
    <mergeCell ref="L118:L119"/>
    <mergeCell ref="A89:A90"/>
    <mergeCell ref="B89:B90"/>
    <mergeCell ref="C89:J89"/>
    <mergeCell ref="K89:K90"/>
    <mergeCell ref="L89:L90"/>
    <mergeCell ref="A102:A103"/>
    <mergeCell ref="B102:B103"/>
    <mergeCell ref="C102:J102"/>
    <mergeCell ref="K102:K103"/>
    <mergeCell ref="L102:L103"/>
    <mergeCell ref="A73:A74"/>
    <mergeCell ref="B73:B74"/>
    <mergeCell ref="C73:J73"/>
    <mergeCell ref="K73:K74"/>
    <mergeCell ref="L73:L74"/>
    <mergeCell ref="A87:L87"/>
    <mergeCell ref="A58:L58"/>
    <mergeCell ref="A60:A61"/>
    <mergeCell ref="B60:B61"/>
    <mergeCell ref="C60:J60"/>
    <mergeCell ref="K60:K61"/>
    <mergeCell ref="L60:L61"/>
    <mergeCell ref="A32:A33"/>
    <mergeCell ref="B32:B33"/>
    <mergeCell ref="C32:J32"/>
    <mergeCell ref="K32:K33"/>
    <mergeCell ref="L32:L33"/>
    <mergeCell ref="A45:A46"/>
    <mergeCell ref="B45:B46"/>
    <mergeCell ref="C45:J45"/>
    <mergeCell ref="K45:K46"/>
    <mergeCell ref="L45:L46"/>
    <mergeCell ref="A18:A19"/>
    <mergeCell ref="B18:B19"/>
    <mergeCell ref="C18:J18"/>
    <mergeCell ref="K18:K19"/>
    <mergeCell ref="L18:L19"/>
    <mergeCell ref="A30:L30"/>
    <mergeCell ref="A2:L2"/>
    <mergeCell ref="A3:L3"/>
    <mergeCell ref="A5:A6"/>
    <mergeCell ref="B5:B6"/>
    <mergeCell ref="C5:J5"/>
    <mergeCell ref="K5:K6"/>
    <mergeCell ref="L5:L6"/>
  </mergeCells>
  <printOptions horizontalCentered="1"/>
  <pageMargins left="0.19685039370078741" right="0.19685039370078741" top="0.59055118110236227" bottom="0.19685039370078741" header="0.31496062992125984" footer="0.31496062992125984"/>
  <pageSetup paperSize="9" scale="85" orientation="landscape" r:id="rId1"/>
  <rowBreaks count="1" manualBreakCount="1">
    <brk id="2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2-2559</vt:lpstr>
      <vt:lpstr>1-2560</vt:lpstr>
      <vt:lpstr>'1-2560'!Print_Area</vt:lpstr>
      <vt:lpstr>'2-2559'!Print_Area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</dc:creator>
  <cp:lastModifiedBy>VRU</cp:lastModifiedBy>
  <cp:lastPrinted>2018-01-29T09:12:49Z</cp:lastPrinted>
  <dcterms:created xsi:type="dcterms:W3CDTF">2017-01-23T08:53:35Z</dcterms:created>
  <dcterms:modified xsi:type="dcterms:W3CDTF">2018-01-29T09:18:52Z</dcterms:modified>
</cp:coreProperties>
</file>