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สระแก้ว." sheetId="46" r:id="rId1"/>
    <sheet name="1-2560" sheetId="47" r:id="rId2"/>
  </sheets>
  <definedNames>
    <definedName name="_xlnm.Print_Area" localSheetId="1">'1-2560'!$A$1:$L$85</definedName>
    <definedName name="_xlnm.Print_Area" localSheetId="0">สระแก้ว.!$A$1:$K$79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47" l="1"/>
  <c r="L70" i="47"/>
  <c r="L68" i="47"/>
  <c r="L54" i="47"/>
  <c r="L53" i="47"/>
  <c r="L52" i="47"/>
  <c r="L41" i="47"/>
  <c r="L40" i="47"/>
  <c r="L39" i="47"/>
  <c r="L34" i="47"/>
  <c r="L13" i="47"/>
  <c r="L14" i="47"/>
  <c r="L12" i="47"/>
  <c r="L8" i="47"/>
  <c r="L7" i="47"/>
  <c r="J84" i="47" l="1"/>
  <c r="I71" i="47"/>
  <c r="J71" i="47"/>
  <c r="K71" i="47"/>
  <c r="H71" i="47"/>
  <c r="B71" i="47"/>
  <c r="G55" i="47"/>
  <c r="H55" i="47"/>
  <c r="I55" i="47"/>
  <c r="J55" i="47"/>
  <c r="K55" i="47"/>
  <c r="F55" i="47"/>
  <c r="B55" i="47"/>
  <c r="C42" i="47"/>
  <c r="D42" i="47"/>
  <c r="E42" i="47"/>
  <c r="F42" i="47"/>
  <c r="G42" i="47"/>
  <c r="H42" i="47"/>
  <c r="I42" i="47"/>
  <c r="J42" i="47"/>
  <c r="K42" i="47"/>
  <c r="B42" i="47"/>
  <c r="G28" i="47"/>
  <c r="H28" i="47"/>
  <c r="I28" i="47"/>
  <c r="J28" i="47"/>
  <c r="K28" i="47"/>
  <c r="F28" i="47"/>
  <c r="B28" i="47"/>
  <c r="C15" i="47"/>
  <c r="D15" i="47"/>
  <c r="E15" i="47"/>
  <c r="F15" i="47"/>
  <c r="G15" i="47"/>
  <c r="H15" i="47"/>
  <c r="I15" i="47"/>
  <c r="J15" i="47"/>
  <c r="K15" i="47"/>
  <c r="B15" i="47"/>
  <c r="B84" i="47" l="1"/>
  <c r="L84" i="47" s="1"/>
  <c r="L82" i="47"/>
  <c r="L81" i="47"/>
  <c r="B52" i="47"/>
  <c r="L47" i="47"/>
  <c r="I39" i="47"/>
  <c r="H39" i="47"/>
  <c r="B39" i="47"/>
  <c r="F34" i="47"/>
  <c r="B25" i="47"/>
  <c r="I21" i="47"/>
  <c r="B21" i="47"/>
  <c r="L21" i="47" s="1"/>
  <c r="L20" i="47"/>
  <c r="B20" i="47"/>
  <c r="I13" i="47"/>
  <c r="I12" i="47"/>
  <c r="H12" i="47"/>
  <c r="B12" i="47"/>
  <c r="K8" i="47"/>
  <c r="F8" i="47"/>
  <c r="E8" i="47"/>
  <c r="D8" i="47"/>
  <c r="B8" i="47"/>
  <c r="G8" i="47" s="1"/>
  <c r="K7" i="47"/>
  <c r="E7" i="47"/>
  <c r="D7" i="47"/>
  <c r="C7" i="47"/>
  <c r="B7" i="47"/>
  <c r="L71" i="47" l="1"/>
  <c r="F7" i="47"/>
  <c r="K38" i="46"/>
  <c r="K32" i="46"/>
  <c r="F32" i="46"/>
  <c r="I13" i="46"/>
  <c r="F51" i="46" l="1"/>
  <c r="G51" i="46"/>
  <c r="H51" i="46"/>
  <c r="I51" i="46"/>
  <c r="J51" i="46"/>
  <c r="K44" i="46"/>
  <c r="B49" i="46"/>
  <c r="K49" i="46"/>
  <c r="K50" i="46"/>
  <c r="J39" i="46"/>
  <c r="C39" i="46"/>
  <c r="D39" i="46"/>
  <c r="E39" i="46"/>
  <c r="F39" i="46"/>
  <c r="G39" i="46"/>
  <c r="B37" i="46"/>
  <c r="H37" i="46"/>
  <c r="I37" i="46"/>
  <c r="K37" i="46" s="1"/>
  <c r="F26" i="46" l="1"/>
  <c r="G26" i="46"/>
  <c r="H26" i="46"/>
  <c r="J26" i="46"/>
  <c r="K24" i="46"/>
  <c r="K25" i="46"/>
  <c r="I20" i="46"/>
  <c r="I26" i="46" s="1"/>
  <c r="B24" i="46"/>
  <c r="B20" i="46"/>
  <c r="K20" i="46" s="1"/>
  <c r="B19" i="46"/>
  <c r="J8" i="46"/>
  <c r="J7" i="46"/>
  <c r="J12" i="46"/>
  <c r="H12" i="46"/>
  <c r="F8" i="46"/>
  <c r="E8" i="46"/>
  <c r="E7" i="46"/>
  <c r="D8" i="46"/>
  <c r="D7" i="46"/>
  <c r="C7" i="46"/>
  <c r="B12" i="46"/>
  <c r="I12" i="46" s="1"/>
  <c r="B8" i="46"/>
  <c r="B7" i="46"/>
  <c r="F7" i="46" l="1"/>
  <c r="K7" i="46" s="1"/>
  <c r="G8" i="46"/>
  <c r="K8" i="46" s="1"/>
  <c r="K76" i="46"/>
  <c r="K77" i="46"/>
  <c r="K19" i="46"/>
  <c r="K64" i="46"/>
  <c r="K65" i="46"/>
  <c r="I39" i="46"/>
  <c r="H39" i="46"/>
  <c r="K12" i="46"/>
  <c r="K13" i="46"/>
  <c r="I66" i="46"/>
  <c r="J66" i="46"/>
  <c r="H66" i="46"/>
  <c r="C14" i="46"/>
  <c r="D14" i="46"/>
  <c r="E14" i="46"/>
  <c r="F14" i="46"/>
  <c r="G14" i="46"/>
  <c r="H14" i="46"/>
  <c r="I14" i="46"/>
  <c r="J14" i="46"/>
  <c r="B78" i="46" l="1"/>
  <c r="K78" i="46" s="1"/>
  <c r="B51" i="46"/>
  <c r="B26" i="46"/>
  <c r="B66" i="46" l="1"/>
  <c r="K66" i="46" s="1"/>
  <c r="B39" i="46"/>
  <c r="B14" i="46"/>
</calcChain>
</file>

<file path=xl/sharedStrings.xml><?xml version="1.0" encoding="utf-8"?>
<sst xmlns="http://schemas.openxmlformats.org/spreadsheetml/2006/main" count="96" uniqueCount="20">
  <si>
    <t>รวม</t>
  </si>
  <si>
    <t>จำนวนรับเข้า</t>
  </si>
  <si>
    <t xml:space="preserve">หลักสูตรรัฐประศาสนศาสตรบัณฑิต    สาขาวิชารัฐประศาสนศาสตร์ </t>
  </si>
  <si>
    <t xml:space="preserve">หลักสูตรบริหารธุรกิจบัณฑิต      สาขาวิชาการจัดการทั่วไป </t>
  </si>
  <si>
    <t xml:space="preserve">หลักสูตรวิทยาศาสตรบัณฑิต      สาขาวิชาเกษตรศาสตร์ 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</si>
  <si>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</si>
  <si>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</si>
  <si>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</si>
  <si>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</si>
  <si>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</si>
  <si>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</si>
  <si>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</si>
  <si>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</si>
  <si>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</si>
  <si>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</si>
  <si>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มหาวิทยาลัยราชภัฏวไลยอลงกรณ์ ในพระบรมราชูปถัมภ์ สระแก้ว</t>
  </si>
  <si>
    <t>อัตราการคงอยู่ของนักศึกษาจนถึงสิ้นปีการศึกษา 2559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</si>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</sst>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79"/>
  <sheetViews>
    <sheetView view="pageBreakPreview" topLeftCell="A70" zoomScaleNormal="100" zoomScaleSheetLayoutView="100" workbookViewId="0">
      <selection activeCell="J17" sqref="J17:J18"/>
    </sheetView>
  </sheetViews>
  <sheetFormatPr defaultRowHeight="21" x14ac:dyDescent="0.35"/>
  <cols>
    <col min="1" max="2" width="13.875" style="1" customWidth="1"/>
    <col min="3" max="8" width="9.625" style="1" customWidth="1"/>
    <col min="9" max="9" width="9.625" style="2" customWidth="1"/>
    <col min="10" max="10" width="22.625" style="2" customWidth="1"/>
    <col min="11" max="11" width="21.125" style="2" customWidth="1"/>
    <col min="12" max="16384" width="9" style="1"/>
  </cols>
  <sheetData>
    <row r="1" spans="1:11" s="23" customFormat="1" ht="27.75" customHeight="1" x14ac:dyDescent="0.2">
      <c r="A1" s="24" t="s">
        <v>14</v>
      </c>
      <c r="I1" s="2"/>
      <c r="J1" s="2"/>
      <c r="K1" s="2"/>
    </row>
    <row r="2" spans="1:11" s="4" customFormat="1" ht="25.5" customHeight="1" x14ac:dyDescent="0.4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4" customFormat="1" ht="22.5" customHeight="1" x14ac:dyDescent="0.4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s="4" customFormat="1" ht="23.25" customHeight="1" x14ac:dyDescent="0.4">
      <c r="A4" s="8" t="s">
        <v>8</v>
      </c>
      <c r="B4" s="3"/>
      <c r="C4" s="3"/>
      <c r="D4" s="3"/>
      <c r="E4" s="3"/>
      <c r="F4" s="3"/>
      <c r="G4" s="3"/>
      <c r="H4" s="3"/>
      <c r="I4" s="12"/>
      <c r="J4" s="12"/>
      <c r="K4" s="12"/>
    </row>
    <row r="5" spans="1:11" ht="24" customHeight="1" x14ac:dyDescent="0.35">
      <c r="A5" s="36" t="s">
        <v>5</v>
      </c>
      <c r="B5" s="36" t="s">
        <v>1</v>
      </c>
      <c r="C5" s="38" t="s">
        <v>7</v>
      </c>
      <c r="D5" s="39"/>
      <c r="E5" s="39"/>
      <c r="F5" s="39"/>
      <c r="G5" s="39"/>
      <c r="H5" s="39"/>
      <c r="I5" s="40"/>
      <c r="J5" s="41" t="s">
        <v>6</v>
      </c>
      <c r="K5" s="43" t="s">
        <v>16</v>
      </c>
    </row>
    <row r="6" spans="1:11" ht="41.1" customHeight="1" x14ac:dyDescent="0.35">
      <c r="A6" s="37"/>
      <c r="B6" s="36"/>
      <c r="C6" s="15">
        <v>2553</v>
      </c>
      <c r="D6" s="15">
        <v>2554</v>
      </c>
      <c r="E6" s="13">
        <v>2555</v>
      </c>
      <c r="F6" s="13">
        <v>2556</v>
      </c>
      <c r="G6" s="13">
        <v>2557</v>
      </c>
      <c r="H6" s="13">
        <v>2558</v>
      </c>
      <c r="I6" s="13">
        <v>2559</v>
      </c>
      <c r="J6" s="42"/>
      <c r="K6" s="44"/>
    </row>
    <row r="7" spans="1:11" ht="19.5" customHeight="1" x14ac:dyDescent="0.35">
      <c r="A7" s="5">
        <v>2553</v>
      </c>
      <c r="B7" s="5">
        <f>12+26</f>
        <v>38</v>
      </c>
      <c r="C7" s="6">
        <f>11+23</f>
        <v>34</v>
      </c>
      <c r="D7" s="6">
        <f>10+19</f>
        <v>29</v>
      </c>
      <c r="E7" s="6">
        <f>8+17</f>
        <v>25</v>
      </c>
      <c r="F7" s="26">
        <f>B7-J7</f>
        <v>27</v>
      </c>
      <c r="G7" s="6">
        <v>0</v>
      </c>
      <c r="H7" s="6">
        <v>0</v>
      </c>
      <c r="I7" s="9">
        <v>0</v>
      </c>
      <c r="J7" s="9">
        <f>4+7</f>
        <v>11</v>
      </c>
      <c r="K7" s="19">
        <f>F7/B7*100</f>
        <v>71.05263157894737</v>
      </c>
    </row>
    <row r="8" spans="1:11" ht="19.5" customHeight="1" x14ac:dyDescent="0.35">
      <c r="A8" s="5">
        <v>2554</v>
      </c>
      <c r="B8" s="5">
        <f>21+52</f>
        <v>73</v>
      </c>
      <c r="C8" s="6"/>
      <c r="D8" s="6">
        <f>16+34</f>
        <v>50</v>
      </c>
      <c r="E8" s="6">
        <f>13+21</f>
        <v>34</v>
      </c>
      <c r="F8" s="6">
        <f>12+18</f>
        <v>30</v>
      </c>
      <c r="G8" s="26">
        <f>B8-J8</f>
        <v>27</v>
      </c>
      <c r="H8" s="6">
        <v>17</v>
      </c>
      <c r="I8" s="9">
        <v>0</v>
      </c>
      <c r="J8" s="9">
        <f>10+36</f>
        <v>46</v>
      </c>
      <c r="K8" s="19">
        <f>G8/B8*100</f>
        <v>36.986301369863014</v>
      </c>
    </row>
    <row r="9" spans="1:11" ht="19.5" customHeight="1" x14ac:dyDescent="0.35">
      <c r="A9" s="5">
        <v>2555</v>
      </c>
      <c r="B9" s="5"/>
      <c r="C9" s="6"/>
      <c r="D9" s="6"/>
      <c r="E9" s="6"/>
      <c r="F9" s="6"/>
      <c r="G9" s="6"/>
      <c r="H9" s="6"/>
      <c r="I9" s="9"/>
      <c r="J9" s="9"/>
      <c r="K9" s="19"/>
    </row>
    <row r="10" spans="1:11" ht="19.5" customHeight="1" x14ac:dyDescent="0.35">
      <c r="A10" s="5">
        <v>2556</v>
      </c>
      <c r="B10" s="5"/>
      <c r="C10" s="6"/>
      <c r="D10" s="6"/>
      <c r="E10" s="6"/>
      <c r="F10" s="6"/>
      <c r="G10" s="6"/>
      <c r="H10" s="6"/>
      <c r="I10" s="9"/>
      <c r="J10" s="9"/>
      <c r="K10" s="19"/>
    </row>
    <row r="11" spans="1:11" ht="19.5" customHeight="1" x14ac:dyDescent="0.35">
      <c r="A11" s="5">
        <v>2557</v>
      </c>
      <c r="B11" s="5"/>
      <c r="C11" s="6"/>
      <c r="D11" s="6"/>
      <c r="E11" s="6"/>
      <c r="F11" s="6"/>
      <c r="G11" s="6"/>
      <c r="H11" s="6"/>
      <c r="I11" s="9"/>
      <c r="J11" s="9"/>
      <c r="K11" s="19"/>
    </row>
    <row r="12" spans="1:11" ht="19.5" customHeight="1" x14ac:dyDescent="0.35">
      <c r="A12" s="5">
        <v>2558</v>
      </c>
      <c r="B12" s="5">
        <f>7+31</f>
        <v>38</v>
      </c>
      <c r="C12" s="6"/>
      <c r="D12" s="6"/>
      <c r="E12" s="6"/>
      <c r="F12" s="6"/>
      <c r="G12" s="6"/>
      <c r="H12" s="6">
        <f>6+31</f>
        <v>37</v>
      </c>
      <c r="I12" s="28">
        <f>B12-J12</f>
        <v>34</v>
      </c>
      <c r="J12" s="9">
        <f>1+3</f>
        <v>4</v>
      </c>
      <c r="K12" s="19">
        <f t="shared" ref="K12:K13" si="0">(B12-J12-(SUM(C24:I24)))*100/B12</f>
        <v>89.473684210526315</v>
      </c>
    </row>
    <row r="13" spans="1:11" ht="19.5" customHeight="1" x14ac:dyDescent="0.35">
      <c r="A13" s="5">
        <v>2559</v>
      </c>
      <c r="B13" s="5">
        <v>9</v>
      </c>
      <c r="C13" s="6"/>
      <c r="D13" s="6"/>
      <c r="E13" s="6"/>
      <c r="F13" s="6"/>
      <c r="G13" s="6"/>
      <c r="H13" s="6"/>
      <c r="I13" s="28">
        <f>B13-J13</f>
        <v>8</v>
      </c>
      <c r="J13" s="9">
        <v>1</v>
      </c>
      <c r="K13" s="19">
        <f t="shared" si="0"/>
        <v>88.888888888888886</v>
      </c>
    </row>
    <row r="14" spans="1:11" ht="19.5" customHeight="1" x14ac:dyDescent="0.35">
      <c r="A14" s="7" t="s">
        <v>0</v>
      </c>
      <c r="B14" s="7">
        <f>SUM(B7:B13)</f>
        <v>158</v>
      </c>
      <c r="C14" s="7">
        <f t="shared" ref="C14:J14" si="1">SUM(C7:C13)</f>
        <v>34</v>
      </c>
      <c r="D14" s="7">
        <f t="shared" si="1"/>
        <v>79</v>
      </c>
      <c r="E14" s="7">
        <f t="shared" si="1"/>
        <v>59</v>
      </c>
      <c r="F14" s="7">
        <f t="shared" si="1"/>
        <v>57</v>
      </c>
      <c r="G14" s="7">
        <f t="shared" si="1"/>
        <v>27</v>
      </c>
      <c r="H14" s="7">
        <f t="shared" si="1"/>
        <v>54</v>
      </c>
      <c r="I14" s="7">
        <f t="shared" si="1"/>
        <v>42</v>
      </c>
      <c r="J14" s="7">
        <f t="shared" si="1"/>
        <v>62</v>
      </c>
      <c r="K14" s="27"/>
    </row>
    <row r="15" spans="1:11" ht="9" customHeight="1" x14ac:dyDescent="0.35"/>
    <row r="16" spans="1:11" s="4" customFormat="1" ht="23.25" customHeight="1" x14ac:dyDescent="0.4">
      <c r="A16" s="8" t="s">
        <v>9</v>
      </c>
      <c r="B16" s="3"/>
      <c r="C16" s="3"/>
      <c r="D16" s="3"/>
      <c r="E16" s="3"/>
      <c r="F16" s="3"/>
      <c r="G16" s="3"/>
      <c r="H16" s="3"/>
      <c r="I16" s="14"/>
      <c r="J16" s="14"/>
      <c r="K16" s="14"/>
    </row>
    <row r="17" spans="1:11" ht="24" customHeight="1" x14ac:dyDescent="0.35">
      <c r="A17" s="45" t="s">
        <v>5</v>
      </c>
      <c r="B17" s="45" t="s">
        <v>1</v>
      </c>
      <c r="C17" s="47" t="s">
        <v>10</v>
      </c>
      <c r="D17" s="48"/>
      <c r="E17" s="48"/>
      <c r="F17" s="48"/>
      <c r="G17" s="48"/>
      <c r="H17" s="48"/>
      <c r="I17" s="49"/>
      <c r="J17" s="50" t="s">
        <v>11</v>
      </c>
      <c r="K17" s="52" t="s">
        <v>13</v>
      </c>
    </row>
    <row r="18" spans="1:11" ht="41.1" customHeight="1" x14ac:dyDescent="0.35">
      <c r="A18" s="46"/>
      <c r="B18" s="45"/>
      <c r="C18" s="16">
        <v>2553</v>
      </c>
      <c r="D18" s="16">
        <v>2554</v>
      </c>
      <c r="E18" s="17">
        <v>2555</v>
      </c>
      <c r="F18" s="17">
        <v>2556</v>
      </c>
      <c r="G18" s="17">
        <v>2557</v>
      </c>
      <c r="H18" s="17">
        <v>2558</v>
      </c>
      <c r="I18" s="17">
        <v>2559</v>
      </c>
      <c r="J18" s="51"/>
      <c r="K18" s="53"/>
    </row>
    <row r="19" spans="1:11" ht="19.5" customHeight="1" x14ac:dyDescent="0.35">
      <c r="A19" s="5">
        <v>2553</v>
      </c>
      <c r="B19" s="5">
        <f>12+26</f>
        <v>38</v>
      </c>
      <c r="C19" s="6"/>
      <c r="D19" s="6"/>
      <c r="E19" s="6"/>
      <c r="F19" s="26">
        <v>8</v>
      </c>
      <c r="G19" s="6">
        <v>0</v>
      </c>
      <c r="H19" s="6">
        <v>19</v>
      </c>
      <c r="I19" s="9">
        <v>0</v>
      </c>
      <c r="J19" s="9">
        <v>8</v>
      </c>
      <c r="K19" s="19">
        <f>J19*100/B19</f>
        <v>21.05263157894737</v>
      </c>
    </row>
    <row r="20" spans="1:11" ht="19.5" customHeight="1" x14ac:dyDescent="0.35">
      <c r="A20" s="5">
        <v>2554</v>
      </c>
      <c r="B20" s="5">
        <f>21+52</f>
        <v>73</v>
      </c>
      <c r="C20" s="6"/>
      <c r="D20" s="6"/>
      <c r="E20" s="6"/>
      <c r="F20" s="6"/>
      <c r="G20" s="26">
        <v>7</v>
      </c>
      <c r="H20" s="6">
        <v>3</v>
      </c>
      <c r="I20" s="9">
        <f>1+16</f>
        <v>17</v>
      </c>
      <c r="J20" s="9">
        <v>7</v>
      </c>
      <c r="K20" s="19">
        <f t="shared" ref="K20:K25" si="2">J20*100/B20</f>
        <v>9.5890410958904102</v>
      </c>
    </row>
    <row r="21" spans="1:11" ht="19.5" customHeight="1" x14ac:dyDescent="0.35">
      <c r="A21" s="5">
        <v>2555</v>
      </c>
      <c r="B21" s="5"/>
      <c r="C21" s="6"/>
      <c r="D21" s="6"/>
      <c r="E21" s="6"/>
      <c r="F21" s="6"/>
      <c r="G21" s="6"/>
      <c r="H21" s="6"/>
      <c r="I21" s="9"/>
      <c r="J21" s="9"/>
      <c r="K21" s="19"/>
    </row>
    <row r="22" spans="1:11" ht="19.5" customHeight="1" x14ac:dyDescent="0.35">
      <c r="A22" s="5">
        <v>2556</v>
      </c>
      <c r="B22" s="5"/>
      <c r="C22" s="6"/>
      <c r="D22" s="6"/>
      <c r="E22" s="6"/>
      <c r="F22" s="6"/>
      <c r="G22" s="6"/>
      <c r="H22" s="6"/>
      <c r="I22" s="9"/>
      <c r="J22" s="9"/>
      <c r="K22" s="19"/>
    </row>
    <row r="23" spans="1:11" ht="19.5" customHeight="1" x14ac:dyDescent="0.35">
      <c r="A23" s="5">
        <v>2557</v>
      </c>
      <c r="B23" s="5"/>
      <c r="C23" s="6"/>
      <c r="D23" s="6"/>
      <c r="E23" s="6"/>
      <c r="F23" s="6"/>
      <c r="G23" s="6"/>
      <c r="H23" s="6"/>
      <c r="I23" s="9"/>
      <c r="J23" s="9"/>
      <c r="K23" s="19"/>
    </row>
    <row r="24" spans="1:11" ht="19.5" customHeight="1" x14ac:dyDescent="0.35">
      <c r="A24" s="5">
        <v>2558</v>
      </c>
      <c r="B24" s="5">
        <f>7+31</f>
        <v>38</v>
      </c>
      <c r="C24" s="6"/>
      <c r="D24" s="6"/>
      <c r="E24" s="6"/>
      <c r="F24" s="6"/>
      <c r="G24" s="6"/>
      <c r="H24" s="6"/>
      <c r="I24" s="9"/>
      <c r="J24" s="9"/>
      <c r="K24" s="19">
        <f t="shared" si="2"/>
        <v>0</v>
      </c>
    </row>
    <row r="25" spans="1:11" ht="19.5" customHeight="1" x14ac:dyDescent="0.35">
      <c r="A25" s="5">
        <v>2559</v>
      </c>
      <c r="B25" s="5">
        <v>9</v>
      </c>
      <c r="C25" s="6"/>
      <c r="D25" s="6"/>
      <c r="E25" s="6"/>
      <c r="F25" s="6"/>
      <c r="G25" s="6"/>
      <c r="H25" s="6"/>
      <c r="I25" s="9"/>
      <c r="J25" s="9"/>
      <c r="K25" s="19">
        <f t="shared" si="2"/>
        <v>0</v>
      </c>
    </row>
    <row r="26" spans="1:11" ht="19.5" customHeight="1" x14ac:dyDescent="0.35">
      <c r="A26" s="18" t="s">
        <v>0</v>
      </c>
      <c r="B26" s="18">
        <f>SUM(B19:B25)</f>
        <v>158</v>
      </c>
      <c r="C26" s="18"/>
      <c r="D26" s="18"/>
      <c r="E26" s="18"/>
      <c r="F26" s="18">
        <f t="shared" ref="F26:J26" si="3">SUM(F19:F25)</f>
        <v>8</v>
      </c>
      <c r="G26" s="18">
        <f t="shared" si="3"/>
        <v>7</v>
      </c>
      <c r="H26" s="18">
        <f t="shared" si="3"/>
        <v>22</v>
      </c>
      <c r="I26" s="18">
        <f t="shared" si="3"/>
        <v>17</v>
      </c>
      <c r="J26" s="18">
        <f t="shared" si="3"/>
        <v>15</v>
      </c>
      <c r="K26" s="27"/>
    </row>
    <row r="27" spans="1:11" ht="12.75" customHeight="1" x14ac:dyDescent="0.35"/>
    <row r="28" spans="1:11" s="4" customFormat="1" ht="22.5" customHeight="1" x14ac:dyDescent="0.4">
      <c r="A28" s="55" t="s">
        <v>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23.25" customHeight="1" x14ac:dyDescent="0.35">
      <c r="A29" s="8" t="s">
        <v>8</v>
      </c>
      <c r="B29" s="3"/>
      <c r="C29" s="3"/>
      <c r="D29" s="3"/>
      <c r="E29" s="3"/>
      <c r="F29" s="3"/>
      <c r="G29" s="3"/>
      <c r="H29" s="3"/>
      <c r="I29" s="3"/>
      <c r="J29" s="12"/>
      <c r="K29" s="12"/>
    </row>
    <row r="30" spans="1:11" ht="24" customHeight="1" x14ac:dyDescent="0.35">
      <c r="A30" s="36" t="s">
        <v>5</v>
      </c>
      <c r="B30" s="36" t="s">
        <v>1</v>
      </c>
      <c r="C30" s="38" t="s">
        <v>7</v>
      </c>
      <c r="D30" s="39"/>
      <c r="E30" s="39"/>
      <c r="F30" s="39"/>
      <c r="G30" s="39"/>
      <c r="H30" s="39"/>
      <c r="I30" s="40"/>
      <c r="J30" s="41" t="s">
        <v>6</v>
      </c>
      <c r="K30" s="43" t="s">
        <v>16</v>
      </c>
    </row>
    <row r="31" spans="1:11" ht="41.1" customHeight="1" x14ac:dyDescent="0.35">
      <c r="A31" s="37"/>
      <c r="B31" s="36"/>
      <c r="C31" s="15">
        <v>2553</v>
      </c>
      <c r="D31" s="15">
        <v>2554</v>
      </c>
      <c r="E31" s="13">
        <v>2555</v>
      </c>
      <c r="F31" s="13">
        <v>2556</v>
      </c>
      <c r="G31" s="13">
        <v>2557</v>
      </c>
      <c r="H31" s="13">
        <v>2558</v>
      </c>
      <c r="I31" s="13">
        <v>2559</v>
      </c>
      <c r="J31" s="42"/>
      <c r="K31" s="44"/>
    </row>
    <row r="32" spans="1:11" ht="19.5" customHeight="1" x14ac:dyDescent="0.35">
      <c r="A32" s="5">
        <v>2553</v>
      </c>
      <c r="B32" s="5">
        <v>16</v>
      </c>
      <c r="C32" s="6">
        <v>13</v>
      </c>
      <c r="D32" s="6">
        <v>11</v>
      </c>
      <c r="E32" s="6">
        <v>11</v>
      </c>
      <c r="F32" s="26">
        <f>B32-J32</f>
        <v>10</v>
      </c>
      <c r="G32" s="6">
        <v>0</v>
      </c>
      <c r="H32" s="6">
        <v>0</v>
      </c>
      <c r="I32" s="9">
        <v>0</v>
      </c>
      <c r="J32" s="9">
        <v>6</v>
      </c>
      <c r="K32" s="19">
        <f>F32/B32*100</f>
        <v>62.5</v>
      </c>
    </row>
    <row r="33" spans="1:11" ht="19.5" customHeight="1" x14ac:dyDescent="0.35">
      <c r="A33" s="5">
        <v>2554</v>
      </c>
      <c r="B33" s="5"/>
      <c r="C33" s="6"/>
      <c r="D33" s="6"/>
      <c r="E33" s="6"/>
      <c r="F33" s="6"/>
      <c r="G33" s="6"/>
      <c r="H33" s="6"/>
      <c r="I33" s="9"/>
      <c r="J33" s="9"/>
      <c r="K33" s="19"/>
    </row>
    <row r="34" spans="1:11" ht="19.5" customHeight="1" x14ac:dyDescent="0.35">
      <c r="A34" s="5">
        <v>2555</v>
      </c>
      <c r="B34" s="5"/>
      <c r="C34" s="6"/>
      <c r="D34" s="6"/>
      <c r="E34" s="6"/>
      <c r="F34" s="6"/>
      <c r="G34" s="6"/>
      <c r="H34" s="6"/>
      <c r="I34" s="9"/>
      <c r="J34" s="9"/>
      <c r="K34" s="19"/>
    </row>
    <row r="35" spans="1:11" ht="19.5" customHeight="1" x14ac:dyDescent="0.35">
      <c r="A35" s="5">
        <v>2556</v>
      </c>
      <c r="B35" s="5"/>
      <c r="C35" s="6"/>
      <c r="D35" s="6"/>
      <c r="E35" s="6"/>
      <c r="F35" s="6"/>
      <c r="G35" s="6"/>
      <c r="H35" s="6"/>
      <c r="I35" s="9"/>
      <c r="J35" s="9"/>
      <c r="K35" s="19"/>
    </row>
    <row r="36" spans="1:11" ht="19.5" customHeight="1" x14ac:dyDescent="0.35">
      <c r="A36" s="5">
        <v>2557</v>
      </c>
      <c r="B36" s="5"/>
      <c r="C36" s="6"/>
      <c r="D36" s="6"/>
      <c r="E36" s="6"/>
      <c r="F36" s="6"/>
      <c r="G36" s="6"/>
      <c r="H36" s="6"/>
      <c r="I36" s="9"/>
      <c r="J36" s="9"/>
      <c r="K36" s="19"/>
    </row>
    <row r="37" spans="1:11" ht="19.5" customHeight="1" x14ac:dyDescent="0.35">
      <c r="A37" s="5">
        <v>2558</v>
      </c>
      <c r="B37" s="5">
        <f>7+28</f>
        <v>35</v>
      </c>
      <c r="C37" s="6"/>
      <c r="D37" s="6"/>
      <c r="E37" s="6"/>
      <c r="F37" s="6"/>
      <c r="G37" s="6"/>
      <c r="H37" s="6">
        <f>5+34</f>
        <v>39</v>
      </c>
      <c r="I37" s="28">
        <f>5+17</f>
        <v>22</v>
      </c>
      <c r="J37" s="9">
        <v>2</v>
      </c>
      <c r="K37" s="19">
        <f>I37/B37*100</f>
        <v>62.857142857142854</v>
      </c>
    </row>
    <row r="38" spans="1:11" ht="19.5" customHeight="1" x14ac:dyDescent="0.35">
      <c r="A38" s="5">
        <v>2559</v>
      </c>
      <c r="B38" s="5">
        <v>14</v>
      </c>
      <c r="C38" s="6"/>
      <c r="D38" s="6"/>
      <c r="E38" s="6"/>
      <c r="F38" s="6"/>
      <c r="G38" s="6"/>
      <c r="H38" s="6"/>
      <c r="I38" s="28">
        <v>12</v>
      </c>
      <c r="J38" s="9">
        <v>0</v>
      </c>
      <c r="K38" s="19">
        <f>I38/B38*100</f>
        <v>85.714285714285708</v>
      </c>
    </row>
    <row r="39" spans="1:11" ht="19.5" customHeight="1" x14ac:dyDescent="0.35">
      <c r="A39" s="7" t="s">
        <v>0</v>
      </c>
      <c r="B39" s="7">
        <f>SUM(B32:B38)</f>
        <v>65</v>
      </c>
      <c r="C39" s="7">
        <f t="shared" ref="C39:G39" si="4">SUM(C32:C38)</f>
        <v>13</v>
      </c>
      <c r="D39" s="7">
        <f t="shared" si="4"/>
        <v>11</v>
      </c>
      <c r="E39" s="7">
        <f t="shared" si="4"/>
        <v>11</v>
      </c>
      <c r="F39" s="7">
        <f t="shared" si="4"/>
        <v>10</v>
      </c>
      <c r="G39" s="7">
        <f t="shared" si="4"/>
        <v>0</v>
      </c>
      <c r="H39" s="7">
        <f>SUM(H32:H38)</f>
        <v>39</v>
      </c>
      <c r="I39" s="7">
        <f t="shared" ref="I39" si="5">SUM(I32:I38)</f>
        <v>34</v>
      </c>
      <c r="J39" s="7">
        <f>SUM(J32:J38)</f>
        <v>8</v>
      </c>
      <c r="K39" s="27"/>
    </row>
    <row r="40" spans="1:11" s="4" customFormat="1" ht="12.75" customHeight="1" x14ac:dyDescent="0.4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</row>
    <row r="41" spans="1:11" ht="23.25" customHeight="1" x14ac:dyDescent="0.35">
      <c r="A41" s="8" t="s">
        <v>9</v>
      </c>
      <c r="B41" s="3"/>
      <c r="C41" s="3"/>
      <c r="D41" s="3"/>
      <c r="E41" s="3"/>
      <c r="F41" s="3"/>
      <c r="G41" s="3"/>
      <c r="H41" s="3"/>
      <c r="I41" s="3"/>
      <c r="J41" s="14"/>
      <c r="K41" s="14"/>
    </row>
    <row r="42" spans="1:11" ht="24" customHeight="1" x14ac:dyDescent="0.35">
      <c r="A42" s="45" t="s">
        <v>5</v>
      </c>
      <c r="B42" s="45" t="s">
        <v>1</v>
      </c>
      <c r="C42" s="47" t="s">
        <v>10</v>
      </c>
      <c r="D42" s="48"/>
      <c r="E42" s="48"/>
      <c r="F42" s="48"/>
      <c r="G42" s="48"/>
      <c r="H42" s="48"/>
      <c r="I42" s="49"/>
      <c r="J42" s="50" t="s">
        <v>11</v>
      </c>
      <c r="K42" s="52" t="s">
        <v>13</v>
      </c>
    </row>
    <row r="43" spans="1:11" ht="41.1" customHeight="1" x14ac:dyDescent="0.35">
      <c r="A43" s="46"/>
      <c r="B43" s="45"/>
      <c r="C43" s="16">
        <v>2553</v>
      </c>
      <c r="D43" s="16">
        <v>2554</v>
      </c>
      <c r="E43" s="17">
        <v>2555</v>
      </c>
      <c r="F43" s="17">
        <v>2556</v>
      </c>
      <c r="G43" s="17">
        <v>2557</v>
      </c>
      <c r="H43" s="17">
        <v>2558</v>
      </c>
      <c r="I43" s="17">
        <v>2559</v>
      </c>
      <c r="J43" s="51"/>
      <c r="K43" s="53"/>
    </row>
    <row r="44" spans="1:11" ht="19.5" customHeight="1" x14ac:dyDescent="0.35">
      <c r="A44" s="5">
        <v>2553</v>
      </c>
      <c r="B44" s="5">
        <v>16</v>
      </c>
      <c r="C44" s="6"/>
      <c r="D44" s="6"/>
      <c r="E44" s="6"/>
      <c r="F44" s="26">
        <v>0</v>
      </c>
      <c r="G44" s="6">
        <v>10</v>
      </c>
      <c r="H44" s="6">
        <v>0</v>
      </c>
      <c r="I44" s="9">
        <v>0</v>
      </c>
      <c r="J44" s="9">
        <v>0</v>
      </c>
      <c r="K44" s="19">
        <f>J44*100/B44</f>
        <v>0</v>
      </c>
    </row>
    <row r="45" spans="1:11" ht="19.5" customHeight="1" x14ac:dyDescent="0.35">
      <c r="A45" s="5">
        <v>2554</v>
      </c>
      <c r="B45" s="5"/>
      <c r="C45" s="6"/>
      <c r="D45" s="6"/>
      <c r="E45" s="6"/>
      <c r="F45" s="6"/>
      <c r="G45" s="6"/>
      <c r="H45" s="6"/>
      <c r="I45" s="9"/>
      <c r="J45" s="9"/>
      <c r="K45" s="19"/>
    </row>
    <row r="46" spans="1:11" ht="19.5" customHeight="1" x14ac:dyDescent="0.35">
      <c r="A46" s="5">
        <v>2555</v>
      </c>
      <c r="B46" s="5"/>
      <c r="C46" s="6"/>
      <c r="D46" s="6"/>
      <c r="E46" s="6"/>
      <c r="F46" s="6"/>
      <c r="G46" s="6"/>
      <c r="H46" s="6"/>
      <c r="I46" s="9"/>
      <c r="J46" s="9"/>
      <c r="K46" s="19"/>
    </row>
    <row r="47" spans="1:11" ht="19.5" customHeight="1" x14ac:dyDescent="0.35">
      <c r="A47" s="5">
        <v>2556</v>
      </c>
      <c r="B47" s="5"/>
      <c r="C47" s="6"/>
      <c r="D47" s="6"/>
      <c r="E47" s="6"/>
      <c r="F47" s="6"/>
      <c r="G47" s="6"/>
      <c r="H47" s="6"/>
      <c r="I47" s="9"/>
      <c r="J47" s="9"/>
      <c r="K47" s="19"/>
    </row>
    <row r="48" spans="1:11" ht="19.5" customHeight="1" x14ac:dyDescent="0.35">
      <c r="A48" s="5">
        <v>2557</v>
      </c>
      <c r="B48" s="5"/>
      <c r="C48" s="6"/>
      <c r="D48" s="6"/>
      <c r="E48" s="6"/>
      <c r="F48" s="6"/>
      <c r="G48" s="6"/>
      <c r="H48" s="6"/>
      <c r="I48" s="9"/>
      <c r="J48" s="9"/>
      <c r="K48" s="19"/>
    </row>
    <row r="49" spans="1:11" ht="19.5" customHeight="1" x14ac:dyDescent="0.35">
      <c r="A49" s="5">
        <v>2558</v>
      </c>
      <c r="B49" s="5">
        <f>7+28</f>
        <v>35</v>
      </c>
      <c r="C49" s="6"/>
      <c r="D49" s="6"/>
      <c r="E49" s="6"/>
      <c r="F49" s="6"/>
      <c r="G49" s="6"/>
      <c r="H49" s="6"/>
      <c r="I49" s="9"/>
      <c r="J49" s="9"/>
      <c r="K49" s="19">
        <f t="shared" ref="K49:K50" si="6">J49*100/B49</f>
        <v>0</v>
      </c>
    </row>
    <row r="50" spans="1:11" ht="19.5" customHeight="1" x14ac:dyDescent="0.35">
      <c r="A50" s="5">
        <v>2559</v>
      </c>
      <c r="B50" s="5">
        <v>14</v>
      </c>
      <c r="C50" s="6"/>
      <c r="D50" s="6"/>
      <c r="E50" s="6"/>
      <c r="F50" s="6"/>
      <c r="G50" s="6"/>
      <c r="H50" s="6"/>
      <c r="I50" s="9"/>
      <c r="J50" s="9"/>
      <c r="K50" s="19">
        <f t="shared" si="6"/>
        <v>0</v>
      </c>
    </row>
    <row r="51" spans="1:11" ht="19.5" customHeight="1" x14ac:dyDescent="0.35">
      <c r="A51" s="18" t="s">
        <v>0</v>
      </c>
      <c r="B51" s="18">
        <f>SUM(B44:B50)</f>
        <v>65</v>
      </c>
      <c r="C51" s="18"/>
      <c r="D51" s="18"/>
      <c r="E51" s="18"/>
      <c r="F51" s="18">
        <f t="shared" ref="F51:J51" si="7">SUM(F44:F50)</f>
        <v>0</v>
      </c>
      <c r="G51" s="18">
        <f t="shared" si="7"/>
        <v>10</v>
      </c>
      <c r="H51" s="18">
        <f t="shared" si="7"/>
        <v>0</v>
      </c>
      <c r="I51" s="18">
        <f t="shared" si="7"/>
        <v>0</v>
      </c>
      <c r="J51" s="18">
        <f t="shared" si="7"/>
        <v>0</v>
      </c>
      <c r="K51" s="27"/>
    </row>
    <row r="52" spans="1:11" s="4" customFormat="1" ht="12.75" customHeight="1" x14ac:dyDescent="0.4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</row>
    <row r="53" spans="1:11" s="4" customFormat="1" ht="12.75" customHeight="1" x14ac:dyDescent="0.4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</row>
    <row r="54" spans="1:11" s="4" customFormat="1" ht="12.75" customHeight="1" x14ac:dyDescent="0.4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</row>
    <row r="55" spans="1:11" ht="23.25" x14ac:dyDescent="0.35">
      <c r="A55" s="55" t="s">
        <v>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23.25" customHeight="1" x14ac:dyDescent="0.35">
      <c r="A56" s="8" t="s">
        <v>8</v>
      </c>
      <c r="B56" s="3"/>
      <c r="C56" s="3"/>
      <c r="D56" s="3"/>
      <c r="E56" s="3"/>
      <c r="F56" s="3"/>
      <c r="G56" s="3"/>
      <c r="H56" s="3"/>
      <c r="I56" s="3"/>
      <c r="J56" s="12"/>
      <c r="K56" s="12"/>
    </row>
    <row r="57" spans="1:11" ht="24" customHeight="1" x14ac:dyDescent="0.35">
      <c r="A57" s="36" t="s">
        <v>5</v>
      </c>
      <c r="B57" s="36" t="s">
        <v>1</v>
      </c>
      <c r="C57" s="38" t="s">
        <v>7</v>
      </c>
      <c r="D57" s="39"/>
      <c r="E57" s="39"/>
      <c r="F57" s="39"/>
      <c r="G57" s="39"/>
      <c r="H57" s="39"/>
      <c r="I57" s="40"/>
      <c r="J57" s="41" t="s">
        <v>6</v>
      </c>
      <c r="K57" s="43" t="s">
        <v>16</v>
      </c>
    </row>
    <row r="58" spans="1:11" ht="41.1" customHeight="1" x14ac:dyDescent="0.35">
      <c r="A58" s="37"/>
      <c r="B58" s="36"/>
      <c r="C58" s="15">
        <v>2553</v>
      </c>
      <c r="D58" s="15">
        <v>2554</v>
      </c>
      <c r="E58" s="13">
        <v>2555</v>
      </c>
      <c r="F58" s="13">
        <v>2556</v>
      </c>
      <c r="G58" s="13">
        <v>2557</v>
      </c>
      <c r="H58" s="13">
        <v>2558</v>
      </c>
      <c r="I58" s="13">
        <v>2559</v>
      </c>
      <c r="J58" s="42"/>
      <c r="K58" s="44"/>
    </row>
    <row r="59" spans="1:11" ht="19.5" customHeight="1" x14ac:dyDescent="0.35">
      <c r="A59" s="5">
        <v>2553</v>
      </c>
      <c r="B59" s="5"/>
      <c r="C59" s="6"/>
      <c r="D59" s="6"/>
      <c r="E59" s="6"/>
      <c r="F59" s="6"/>
      <c r="G59" s="6"/>
      <c r="H59" s="6"/>
      <c r="I59" s="9"/>
      <c r="J59" s="9"/>
      <c r="K59" s="19"/>
    </row>
    <row r="60" spans="1:11" ht="19.5" customHeight="1" x14ac:dyDescent="0.35">
      <c r="A60" s="5">
        <v>2554</v>
      </c>
      <c r="B60" s="5"/>
      <c r="C60" s="6"/>
      <c r="D60" s="6"/>
      <c r="E60" s="6"/>
      <c r="F60" s="6"/>
      <c r="G60" s="6"/>
      <c r="H60" s="6"/>
      <c r="I60" s="9"/>
      <c r="J60" s="9"/>
      <c r="K60" s="19"/>
    </row>
    <row r="61" spans="1:11" ht="19.5" customHeight="1" x14ac:dyDescent="0.35">
      <c r="A61" s="5">
        <v>2555</v>
      </c>
      <c r="B61" s="5"/>
      <c r="C61" s="6"/>
      <c r="D61" s="6"/>
      <c r="E61" s="6"/>
      <c r="F61" s="6"/>
      <c r="G61" s="6"/>
      <c r="H61" s="6"/>
      <c r="I61" s="9"/>
      <c r="J61" s="9"/>
      <c r="K61" s="19"/>
    </row>
    <row r="62" spans="1:11" ht="19.5" customHeight="1" x14ac:dyDescent="0.35">
      <c r="A62" s="5">
        <v>2556</v>
      </c>
      <c r="B62" s="5"/>
      <c r="C62" s="6"/>
      <c r="D62" s="6"/>
      <c r="E62" s="6"/>
      <c r="F62" s="6"/>
      <c r="G62" s="6"/>
      <c r="H62" s="6"/>
      <c r="I62" s="9"/>
      <c r="J62" s="9"/>
      <c r="K62" s="19"/>
    </row>
    <row r="63" spans="1:11" ht="19.5" customHeight="1" x14ac:dyDescent="0.35">
      <c r="A63" s="5">
        <v>2557</v>
      </c>
      <c r="B63" s="5"/>
      <c r="C63" s="6"/>
      <c r="D63" s="6"/>
      <c r="E63" s="6"/>
      <c r="F63" s="6"/>
      <c r="G63" s="6"/>
      <c r="H63" s="6"/>
      <c r="I63" s="9"/>
      <c r="J63" s="9"/>
      <c r="K63" s="19"/>
    </row>
    <row r="64" spans="1:11" ht="19.5" customHeight="1" x14ac:dyDescent="0.35">
      <c r="A64" s="5">
        <v>2558</v>
      </c>
      <c r="B64" s="5">
        <v>5</v>
      </c>
      <c r="C64" s="6"/>
      <c r="D64" s="6"/>
      <c r="E64" s="6"/>
      <c r="F64" s="6"/>
      <c r="G64" s="6"/>
      <c r="H64" s="6">
        <v>5</v>
      </c>
      <c r="I64" s="28">
        <v>5</v>
      </c>
      <c r="J64" s="9">
        <v>0</v>
      </c>
      <c r="K64" s="19">
        <f t="shared" ref="K64:K66" si="8">(B64-J64-(SUM(C76:I76)))*100/B64</f>
        <v>100</v>
      </c>
    </row>
    <row r="65" spans="1:11" ht="19.5" customHeight="1" x14ac:dyDescent="0.35">
      <c r="A65" s="5">
        <v>2559</v>
      </c>
      <c r="B65" s="5">
        <v>13</v>
      </c>
      <c r="C65" s="6"/>
      <c r="D65" s="6"/>
      <c r="E65" s="6"/>
      <c r="F65" s="6"/>
      <c r="G65" s="6"/>
      <c r="H65" s="6"/>
      <c r="I65" s="28">
        <v>12</v>
      </c>
      <c r="J65" s="9">
        <v>1</v>
      </c>
      <c r="K65" s="19">
        <f t="shared" si="8"/>
        <v>92.307692307692307</v>
      </c>
    </row>
    <row r="66" spans="1:11" ht="19.5" customHeight="1" x14ac:dyDescent="0.35">
      <c r="A66" s="7" t="s">
        <v>0</v>
      </c>
      <c r="B66" s="7">
        <f>SUM(B59:B65)</f>
        <v>18</v>
      </c>
      <c r="C66" s="7"/>
      <c r="D66" s="7"/>
      <c r="E66" s="7"/>
      <c r="F66" s="7"/>
      <c r="G66" s="7"/>
      <c r="H66" s="7">
        <f>SUM(H59:H65)</f>
        <v>5</v>
      </c>
      <c r="I66" s="7">
        <f t="shared" ref="I66:J66" si="9">SUM(I59:I65)</f>
        <v>17</v>
      </c>
      <c r="J66" s="7">
        <f t="shared" si="9"/>
        <v>1</v>
      </c>
      <c r="K66" s="20">
        <f t="shared" si="8"/>
        <v>94.444444444444443</v>
      </c>
    </row>
    <row r="67" spans="1:11" s="11" customFormat="1" ht="12.75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3.25" customHeight="1" x14ac:dyDescent="0.35">
      <c r="A68" s="8" t="s">
        <v>9</v>
      </c>
      <c r="B68" s="3"/>
      <c r="C68" s="3"/>
      <c r="D68" s="3"/>
      <c r="E68" s="3"/>
      <c r="F68" s="3"/>
      <c r="G68" s="3"/>
      <c r="H68" s="3"/>
      <c r="I68" s="3"/>
      <c r="J68" s="14"/>
      <c r="K68" s="14"/>
    </row>
    <row r="69" spans="1:11" ht="24" customHeight="1" x14ac:dyDescent="0.35">
      <c r="A69" s="45" t="s">
        <v>5</v>
      </c>
      <c r="B69" s="45" t="s">
        <v>1</v>
      </c>
      <c r="C69" s="47" t="s">
        <v>10</v>
      </c>
      <c r="D69" s="48"/>
      <c r="E69" s="48"/>
      <c r="F69" s="48"/>
      <c r="G69" s="48"/>
      <c r="H69" s="48"/>
      <c r="I69" s="49"/>
      <c r="J69" s="50" t="s">
        <v>11</v>
      </c>
      <c r="K69" s="52" t="s">
        <v>13</v>
      </c>
    </row>
    <row r="70" spans="1:11" ht="41.1" customHeight="1" x14ac:dyDescent="0.35">
      <c r="A70" s="46"/>
      <c r="B70" s="45"/>
      <c r="C70" s="16">
        <v>2553</v>
      </c>
      <c r="D70" s="16">
        <v>2554</v>
      </c>
      <c r="E70" s="17">
        <v>2555</v>
      </c>
      <c r="F70" s="17">
        <v>2556</v>
      </c>
      <c r="G70" s="17">
        <v>2557</v>
      </c>
      <c r="H70" s="17">
        <v>2558</v>
      </c>
      <c r="I70" s="17">
        <v>2559</v>
      </c>
      <c r="J70" s="51"/>
      <c r="K70" s="53"/>
    </row>
    <row r="71" spans="1:11" ht="19.5" customHeight="1" x14ac:dyDescent="0.35">
      <c r="A71" s="5">
        <v>2553</v>
      </c>
      <c r="B71" s="5"/>
      <c r="C71" s="6"/>
      <c r="D71" s="6"/>
      <c r="E71" s="6"/>
      <c r="F71" s="6"/>
      <c r="G71" s="6"/>
      <c r="H71" s="6"/>
      <c r="I71" s="9"/>
      <c r="J71" s="9"/>
      <c r="K71" s="19"/>
    </row>
    <row r="72" spans="1:11" ht="19.5" customHeight="1" x14ac:dyDescent="0.35">
      <c r="A72" s="5">
        <v>2554</v>
      </c>
      <c r="B72" s="5"/>
      <c r="C72" s="6"/>
      <c r="D72" s="6"/>
      <c r="E72" s="6"/>
      <c r="F72" s="6"/>
      <c r="G72" s="6"/>
      <c r="H72" s="6"/>
      <c r="I72" s="9"/>
      <c r="J72" s="9"/>
      <c r="K72" s="19"/>
    </row>
    <row r="73" spans="1:11" ht="19.5" customHeight="1" x14ac:dyDescent="0.35">
      <c r="A73" s="5">
        <v>2555</v>
      </c>
      <c r="B73" s="5"/>
      <c r="C73" s="6"/>
      <c r="D73" s="6"/>
      <c r="E73" s="6"/>
      <c r="F73" s="6"/>
      <c r="G73" s="6"/>
      <c r="H73" s="6"/>
      <c r="I73" s="9"/>
      <c r="J73" s="9"/>
      <c r="K73" s="19"/>
    </row>
    <row r="74" spans="1:11" ht="19.5" customHeight="1" x14ac:dyDescent="0.35">
      <c r="A74" s="5">
        <v>2556</v>
      </c>
      <c r="B74" s="5"/>
      <c r="C74" s="6"/>
      <c r="D74" s="6"/>
      <c r="E74" s="6"/>
      <c r="F74" s="6"/>
      <c r="G74" s="6"/>
      <c r="H74" s="6"/>
      <c r="I74" s="9"/>
      <c r="J74" s="9"/>
      <c r="K74" s="19"/>
    </row>
    <row r="75" spans="1:11" ht="19.5" customHeight="1" x14ac:dyDescent="0.35">
      <c r="A75" s="5">
        <v>2557</v>
      </c>
      <c r="B75" s="5"/>
      <c r="C75" s="6"/>
      <c r="D75" s="6"/>
      <c r="E75" s="6"/>
      <c r="F75" s="6"/>
      <c r="G75" s="6"/>
      <c r="H75" s="6"/>
      <c r="I75" s="9"/>
      <c r="J75" s="9"/>
      <c r="K75" s="19"/>
    </row>
    <row r="76" spans="1:11" ht="19.5" customHeight="1" x14ac:dyDescent="0.35">
      <c r="A76" s="5">
        <v>2558</v>
      </c>
      <c r="B76" s="5">
        <v>3</v>
      </c>
      <c r="C76" s="6"/>
      <c r="D76" s="6"/>
      <c r="E76" s="6"/>
      <c r="F76" s="6"/>
      <c r="G76" s="6"/>
      <c r="H76" s="6"/>
      <c r="I76" s="9"/>
      <c r="J76" s="9"/>
      <c r="K76" s="19">
        <f t="shared" ref="K76:K78" si="10">J76*100/B76</f>
        <v>0</v>
      </c>
    </row>
    <row r="77" spans="1:11" ht="19.5" customHeight="1" x14ac:dyDescent="0.35">
      <c r="A77" s="5">
        <v>2559</v>
      </c>
      <c r="B77" s="5">
        <v>14</v>
      </c>
      <c r="C77" s="6"/>
      <c r="D77" s="6"/>
      <c r="E77" s="6"/>
      <c r="F77" s="6"/>
      <c r="G77" s="6"/>
      <c r="H77" s="6"/>
      <c r="I77" s="9"/>
      <c r="J77" s="9"/>
      <c r="K77" s="19">
        <f t="shared" si="10"/>
        <v>0</v>
      </c>
    </row>
    <row r="78" spans="1:11" ht="19.5" customHeight="1" x14ac:dyDescent="0.35">
      <c r="A78" s="18" t="s">
        <v>0</v>
      </c>
      <c r="B78" s="18">
        <f>SUM(B71:B77)</f>
        <v>17</v>
      </c>
      <c r="C78" s="18"/>
      <c r="D78" s="18"/>
      <c r="E78" s="18"/>
      <c r="F78" s="18"/>
      <c r="G78" s="18"/>
      <c r="H78" s="18"/>
      <c r="I78" s="18"/>
      <c r="J78" s="18"/>
      <c r="K78" s="21">
        <f t="shared" si="10"/>
        <v>0</v>
      </c>
    </row>
    <row r="79" spans="1:11" x14ac:dyDescent="0.35">
      <c r="K79" s="22" t="s">
        <v>12</v>
      </c>
    </row>
  </sheetData>
  <mergeCells count="34">
    <mergeCell ref="A28:K28"/>
    <mergeCell ref="A30:A31"/>
    <mergeCell ref="B30:B31"/>
    <mergeCell ref="A55:K55"/>
    <mergeCell ref="C30:I30"/>
    <mergeCell ref="J30:J31"/>
    <mergeCell ref="K30:K31"/>
    <mergeCell ref="A42:A43"/>
    <mergeCell ref="B42:B43"/>
    <mergeCell ref="C42:I42"/>
    <mergeCell ref="J42:J43"/>
    <mergeCell ref="K42:K43"/>
    <mergeCell ref="A2:K2"/>
    <mergeCell ref="A3:K3"/>
    <mergeCell ref="A5:A6"/>
    <mergeCell ref="B5:B6"/>
    <mergeCell ref="C5:I5"/>
    <mergeCell ref="J5:J6"/>
    <mergeCell ref="K5:K6"/>
    <mergeCell ref="A17:A18"/>
    <mergeCell ref="B17:B18"/>
    <mergeCell ref="C17:I17"/>
    <mergeCell ref="J17:J18"/>
    <mergeCell ref="K17:K18"/>
    <mergeCell ref="A69:A70"/>
    <mergeCell ref="B69:B70"/>
    <mergeCell ref="C69:I69"/>
    <mergeCell ref="J69:J70"/>
    <mergeCell ref="K69:K70"/>
    <mergeCell ref="A57:A58"/>
    <mergeCell ref="B57:B58"/>
    <mergeCell ref="C57:I57"/>
    <mergeCell ref="J57:J58"/>
    <mergeCell ref="K57:K5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85"/>
  <sheetViews>
    <sheetView tabSelected="1" view="pageBreakPreview" topLeftCell="A73" zoomScaleNormal="100" zoomScaleSheetLayoutView="100" workbookViewId="0">
      <selection activeCell="L87" sqref="L87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3" customFormat="1" ht="27.75" customHeight="1" x14ac:dyDescent="0.2">
      <c r="A1" s="24" t="s">
        <v>14</v>
      </c>
      <c r="I1" s="2"/>
      <c r="J1" s="2"/>
      <c r="K1" s="2"/>
      <c r="L1" s="2"/>
    </row>
    <row r="2" spans="1:12" s="4" customFormat="1" ht="25.5" customHeight="1" x14ac:dyDescent="0.4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4" customFormat="1" ht="22.5" customHeight="1" x14ac:dyDescent="0.4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s="4" customFormat="1" ht="23.25" customHeight="1" x14ac:dyDescent="0.4">
      <c r="A4" s="8" t="s">
        <v>8</v>
      </c>
      <c r="B4" s="3"/>
      <c r="C4" s="3"/>
      <c r="D4" s="3"/>
      <c r="E4" s="3"/>
      <c r="F4" s="3"/>
      <c r="G4" s="3"/>
      <c r="H4" s="3"/>
      <c r="I4" s="25"/>
      <c r="J4" s="25"/>
      <c r="K4" s="25"/>
      <c r="L4" s="25"/>
    </row>
    <row r="5" spans="1:12" ht="24" customHeight="1" x14ac:dyDescent="0.35">
      <c r="A5" s="36" t="s">
        <v>5</v>
      </c>
      <c r="B5" s="36" t="s">
        <v>1</v>
      </c>
      <c r="C5" s="38" t="s">
        <v>7</v>
      </c>
      <c r="D5" s="39"/>
      <c r="E5" s="39"/>
      <c r="F5" s="39"/>
      <c r="G5" s="39"/>
      <c r="H5" s="39"/>
      <c r="I5" s="39"/>
      <c r="J5" s="40"/>
      <c r="K5" s="41" t="s">
        <v>17</v>
      </c>
      <c r="L5" s="43" t="s">
        <v>18</v>
      </c>
    </row>
    <row r="6" spans="1:12" ht="41.1" customHeight="1" x14ac:dyDescent="0.35">
      <c r="A6" s="37"/>
      <c r="B6" s="36"/>
      <c r="C6" s="31">
        <v>2553</v>
      </c>
      <c r="D6" s="31">
        <v>2554</v>
      </c>
      <c r="E6" s="32">
        <v>2555</v>
      </c>
      <c r="F6" s="32">
        <v>2556</v>
      </c>
      <c r="G6" s="32">
        <v>2557</v>
      </c>
      <c r="H6" s="32">
        <v>2558</v>
      </c>
      <c r="I6" s="32">
        <v>2559</v>
      </c>
      <c r="J6" s="29">
        <v>2560</v>
      </c>
      <c r="K6" s="42"/>
      <c r="L6" s="44"/>
    </row>
    <row r="7" spans="1:12" ht="19.5" customHeight="1" x14ac:dyDescent="0.35">
      <c r="A7" s="5">
        <v>2553</v>
      </c>
      <c r="B7" s="5">
        <f>12+26</f>
        <v>38</v>
      </c>
      <c r="C7" s="6">
        <f>11+23</f>
        <v>34</v>
      </c>
      <c r="D7" s="6">
        <f>10+19</f>
        <v>29</v>
      </c>
      <c r="E7" s="6">
        <f>8+17</f>
        <v>25</v>
      </c>
      <c r="F7" s="26">
        <f>B7-K7</f>
        <v>27</v>
      </c>
      <c r="G7" s="6">
        <v>0</v>
      </c>
      <c r="H7" s="6">
        <v>0</v>
      </c>
      <c r="I7" s="9">
        <v>0</v>
      </c>
      <c r="J7" s="9">
        <v>0</v>
      </c>
      <c r="K7" s="9">
        <f>4+7</f>
        <v>11</v>
      </c>
      <c r="L7" s="19">
        <f>F7/B7*100</f>
        <v>71.05263157894737</v>
      </c>
    </row>
    <row r="8" spans="1:12" ht="19.5" customHeight="1" x14ac:dyDescent="0.35">
      <c r="A8" s="5">
        <v>2554</v>
      </c>
      <c r="B8" s="5">
        <f>21+52</f>
        <v>73</v>
      </c>
      <c r="C8" s="6"/>
      <c r="D8" s="6">
        <f>16+34</f>
        <v>50</v>
      </c>
      <c r="E8" s="6">
        <f>13+21</f>
        <v>34</v>
      </c>
      <c r="F8" s="6">
        <f>12+18</f>
        <v>30</v>
      </c>
      <c r="G8" s="26">
        <f>B8-K8</f>
        <v>27</v>
      </c>
      <c r="H8" s="6">
        <v>17</v>
      </c>
      <c r="I8" s="9">
        <v>0</v>
      </c>
      <c r="J8" s="9">
        <v>0</v>
      </c>
      <c r="K8" s="9">
        <f>10+36</f>
        <v>46</v>
      </c>
      <c r="L8" s="19">
        <f>G8/B8*100</f>
        <v>36.986301369863014</v>
      </c>
    </row>
    <row r="9" spans="1:12" ht="19.5" customHeight="1" x14ac:dyDescent="0.35">
      <c r="A9" s="5">
        <v>2555</v>
      </c>
      <c r="B9" s="5"/>
      <c r="C9" s="6"/>
      <c r="D9" s="6"/>
      <c r="E9" s="6"/>
      <c r="F9" s="6"/>
      <c r="G9" s="6"/>
      <c r="H9" s="6"/>
      <c r="I9" s="9"/>
      <c r="J9" s="9"/>
      <c r="K9" s="9"/>
      <c r="L9" s="19"/>
    </row>
    <row r="10" spans="1:12" ht="19.5" customHeight="1" x14ac:dyDescent="0.35">
      <c r="A10" s="5">
        <v>2556</v>
      </c>
      <c r="B10" s="5"/>
      <c r="C10" s="6"/>
      <c r="D10" s="6"/>
      <c r="E10" s="6"/>
      <c r="F10" s="6"/>
      <c r="G10" s="6"/>
      <c r="H10" s="6"/>
      <c r="I10" s="9"/>
      <c r="J10" s="9"/>
      <c r="K10" s="9"/>
      <c r="L10" s="19"/>
    </row>
    <row r="11" spans="1:12" ht="19.5" customHeight="1" x14ac:dyDescent="0.35">
      <c r="A11" s="5">
        <v>2557</v>
      </c>
      <c r="B11" s="5"/>
      <c r="C11" s="6"/>
      <c r="D11" s="6"/>
      <c r="E11" s="6"/>
      <c r="F11" s="6"/>
      <c r="G11" s="6"/>
      <c r="H11" s="6"/>
      <c r="I11" s="9"/>
      <c r="J11" s="9"/>
      <c r="K11" s="9"/>
      <c r="L11" s="19"/>
    </row>
    <row r="12" spans="1:12" ht="19.5" customHeight="1" x14ac:dyDescent="0.35">
      <c r="A12" s="5">
        <v>2558</v>
      </c>
      <c r="B12" s="5">
        <f>7+31</f>
        <v>38</v>
      </c>
      <c r="C12" s="6"/>
      <c r="D12" s="6"/>
      <c r="E12" s="6"/>
      <c r="F12" s="6"/>
      <c r="G12" s="6"/>
      <c r="H12" s="6">
        <f>6+31</f>
        <v>37</v>
      </c>
      <c r="I12" s="35">
        <f>B12-K12</f>
        <v>29</v>
      </c>
      <c r="J12" s="28">
        <v>29</v>
      </c>
      <c r="K12" s="9">
        <v>9</v>
      </c>
      <c r="L12" s="19">
        <f>J12/B12*100</f>
        <v>76.31578947368422</v>
      </c>
    </row>
    <row r="13" spans="1:12" ht="19.5" customHeight="1" x14ac:dyDescent="0.35">
      <c r="A13" s="5">
        <v>2559</v>
      </c>
      <c r="B13" s="5">
        <v>9</v>
      </c>
      <c r="C13" s="6"/>
      <c r="D13" s="6"/>
      <c r="E13" s="6"/>
      <c r="F13" s="6"/>
      <c r="G13" s="6"/>
      <c r="H13" s="6"/>
      <c r="I13" s="35">
        <f>B13-K13</f>
        <v>8</v>
      </c>
      <c r="J13" s="28">
        <v>8</v>
      </c>
      <c r="K13" s="9">
        <v>1</v>
      </c>
      <c r="L13" s="19">
        <f t="shared" ref="L13:L14" si="0">J13/B13*100</f>
        <v>88.888888888888886</v>
      </c>
    </row>
    <row r="14" spans="1:12" ht="19.5" customHeight="1" x14ac:dyDescent="0.35">
      <c r="A14" s="5">
        <v>2560</v>
      </c>
      <c r="B14" s="5">
        <v>64</v>
      </c>
      <c r="C14" s="6"/>
      <c r="D14" s="6"/>
      <c r="E14" s="6"/>
      <c r="F14" s="6"/>
      <c r="G14" s="6"/>
      <c r="H14" s="6"/>
      <c r="I14" s="35"/>
      <c r="J14" s="28">
        <v>63</v>
      </c>
      <c r="K14" s="9">
        <v>1</v>
      </c>
      <c r="L14" s="19">
        <f t="shared" si="0"/>
        <v>98.4375</v>
      </c>
    </row>
    <row r="15" spans="1:12" ht="19.5" customHeight="1" x14ac:dyDescent="0.35">
      <c r="A15" s="7" t="s">
        <v>0</v>
      </c>
      <c r="B15" s="7">
        <f>SUM(B7:B14)</f>
        <v>222</v>
      </c>
      <c r="C15" s="7">
        <f t="shared" ref="C15:K15" si="1">SUM(C7:C14)</f>
        <v>34</v>
      </c>
      <c r="D15" s="7">
        <f t="shared" si="1"/>
        <v>79</v>
      </c>
      <c r="E15" s="7">
        <f t="shared" si="1"/>
        <v>59</v>
      </c>
      <c r="F15" s="7">
        <f t="shared" si="1"/>
        <v>57</v>
      </c>
      <c r="G15" s="7">
        <f t="shared" si="1"/>
        <v>27</v>
      </c>
      <c r="H15" s="7">
        <f t="shared" si="1"/>
        <v>54</v>
      </c>
      <c r="I15" s="7">
        <f t="shared" si="1"/>
        <v>37</v>
      </c>
      <c r="J15" s="7">
        <f t="shared" si="1"/>
        <v>100</v>
      </c>
      <c r="K15" s="7">
        <f t="shared" si="1"/>
        <v>68</v>
      </c>
      <c r="L15" s="20"/>
    </row>
    <row r="16" spans="1:12" ht="9" customHeight="1" x14ac:dyDescent="0.35"/>
    <row r="17" spans="1:12" s="4" customFormat="1" ht="23.25" customHeight="1" x14ac:dyDescent="0.4">
      <c r="A17" s="8" t="s">
        <v>9</v>
      </c>
      <c r="B17" s="3"/>
      <c r="C17" s="3"/>
      <c r="D17" s="3"/>
      <c r="E17" s="3"/>
      <c r="F17" s="3"/>
      <c r="G17" s="3"/>
      <c r="H17" s="3"/>
      <c r="I17" s="25"/>
      <c r="J17" s="25"/>
      <c r="K17" s="25"/>
      <c r="L17" s="25"/>
    </row>
    <row r="18" spans="1:12" ht="24" customHeight="1" x14ac:dyDescent="0.35">
      <c r="A18" s="45" t="s">
        <v>5</v>
      </c>
      <c r="B18" s="45" t="s">
        <v>1</v>
      </c>
      <c r="C18" s="47" t="s">
        <v>10</v>
      </c>
      <c r="D18" s="48"/>
      <c r="E18" s="48"/>
      <c r="F18" s="48"/>
      <c r="G18" s="48"/>
      <c r="H18" s="48"/>
      <c r="I18" s="48"/>
      <c r="J18" s="49"/>
      <c r="K18" s="50" t="s">
        <v>11</v>
      </c>
      <c r="L18" s="52" t="s">
        <v>13</v>
      </c>
    </row>
    <row r="19" spans="1:12" ht="41.1" customHeight="1" x14ac:dyDescent="0.35">
      <c r="A19" s="46"/>
      <c r="B19" s="45"/>
      <c r="C19" s="33">
        <v>2553</v>
      </c>
      <c r="D19" s="33">
        <v>2554</v>
      </c>
      <c r="E19" s="34">
        <v>2555</v>
      </c>
      <c r="F19" s="34">
        <v>2556</v>
      </c>
      <c r="G19" s="34">
        <v>2557</v>
      </c>
      <c r="H19" s="34">
        <v>2558</v>
      </c>
      <c r="I19" s="34">
        <v>2559</v>
      </c>
      <c r="J19" s="30">
        <v>2560</v>
      </c>
      <c r="K19" s="51"/>
      <c r="L19" s="53"/>
    </row>
    <row r="20" spans="1:12" ht="19.5" customHeight="1" x14ac:dyDescent="0.35">
      <c r="A20" s="5">
        <v>2553</v>
      </c>
      <c r="B20" s="5">
        <f>12+26</f>
        <v>38</v>
      </c>
      <c r="C20" s="6"/>
      <c r="D20" s="6"/>
      <c r="E20" s="6"/>
      <c r="F20" s="26">
        <v>8</v>
      </c>
      <c r="G20" s="6">
        <v>0</v>
      </c>
      <c r="H20" s="6">
        <v>19</v>
      </c>
      <c r="I20" s="9">
        <v>0</v>
      </c>
      <c r="J20" s="9">
        <v>0</v>
      </c>
      <c r="K20" s="9">
        <v>8</v>
      </c>
      <c r="L20" s="19">
        <f>K20*100/B20</f>
        <v>21.05263157894737</v>
      </c>
    </row>
    <row r="21" spans="1:12" ht="19.5" customHeight="1" x14ac:dyDescent="0.35">
      <c r="A21" s="5">
        <v>2554</v>
      </c>
      <c r="B21" s="5">
        <f>21+52</f>
        <v>73</v>
      </c>
      <c r="C21" s="6"/>
      <c r="D21" s="6"/>
      <c r="E21" s="6"/>
      <c r="F21" s="6"/>
      <c r="G21" s="26">
        <v>7</v>
      </c>
      <c r="H21" s="6">
        <v>3</v>
      </c>
      <c r="I21" s="9">
        <f>1+16</f>
        <v>17</v>
      </c>
      <c r="J21" s="9">
        <v>0</v>
      </c>
      <c r="K21" s="9">
        <v>7</v>
      </c>
      <c r="L21" s="19">
        <f t="shared" ref="L21" si="2">K21*100/B21</f>
        <v>9.5890410958904102</v>
      </c>
    </row>
    <row r="22" spans="1:12" ht="19.5" customHeight="1" x14ac:dyDescent="0.35">
      <c r="A22" s="5">
        <v>2555</v>
      </c>
      <c r="B22" s="5"/>
      <c r="C22" s="6"/>
      <c r="D22" s="6"/>
      <c r="E22" s="6"/>
      <c r="F22" s="6"/>
      <c r="G22" s="6"/>
      <c r="H22" s="6"/>
      <c r="I22" s="9"/>
      <c r="J22" s="9"/>
      <c r="K22" s="9"/>
      <c r="L22" s="19"/>
    </row>
    <row r="23" spans="1:12" ht="19.5" customHeight="1" x14ac:dyDescent="0.35">
      <c r="A23" s="5">
        <v>2556</v>
      </c>
      <c r="B23" s="5"/>
      <c r="C23" s="6"/>
      <c r="D23" s="6"/>
      <c r="E23" s="6"/>
      <c r="F23" s="6"/>
      <c r="G23" s="6"/>
      <c r="H23" s="6"/>
      <c r="I23" s="9"/>
      <c r="J23" s="9"/>
      <c r="K23" s="9"/>
      <c r="L23" s="19"/>
    </row>
    <row r="24" spans="1:12" ht="19.5" customHeight="1" x14ac:dyDescent="0.35">
      <c r="A24" s="5">
        <v>2557</v>
      </c>
      <c r="B24" s="5"/>
      <c r="C24" s="6"/>
      <c r="D24" s="6"/>
      <c r="E24" s="6"/>
      <c r="F24" s="6"/>
      <c r="G24" s="6"/>
      <c r="H24" s="6"/>
      <c r="I24" s="9"/>
      <c r="J24" s="9"/>
      <c r="K24" s="9"/>
      <c r="L24" s="19"/>
    </row>
    <row r="25" spans="1:12" ht="19.5" customHeight="1" x14ac:dyDescent="0.35">
      <c r="A25" s="5">
        <v>2558</v>
      </c>
      <c r="B25" s="5">
        <f>7+31</f>
        <v>38</v>
      </c>
      <c r="C25" s="6"/>
      <c r="D25" s="6"/>
      <c r="E25" s="6"/>
      <c r="F25" s="6"/>
      <c r="G25" s="6"/>
      <c r="H25" s="6"/>
      <c r="I25" s="9"/>
      <c r="J25" s="9">
        <v>0</v>
      </c>
      <c r="K25" s="9"/>
      <c r="L25" s="19">
        <v>0</v>
      </c>
    </row>
    <row r="26" spans="1:12" ht="19.5" customHeight="1" x14ac:dyDescent="0.35">
      <c r="A26" s="5">
        <v>2559</v>
      </c>
      <c r="B26" s="5">
        <v>9</v>
      </c>
      <c r="C26" s="6"/>
      <c r="D26" s="6"/>
      <c r="E26" s="6"/>
      <c r="F26" s="6"/>
      <c r="G26" s="6"/>
      <c r="H26" s="6"/>
      <c r="I26" s="9"/>
      <c r="J26" s="9">
        <v>0</v>
      </c>
      <c r="K26" s="9"/>
      <c r="L26" s="19">
        <v>0</v>
      </c>
    </row>
    <row r="27" spans="1:12" ht="19.5" customHeight="1" x14ac:dyDescent="0.35">
      <c r="A27" s="5">
        <v>2560</v>
      </c>
      <c r="B27" s="5">
        <v>64</v>
      </c>
      <c r="C27" s="6"/>
      <c r="D27" s="6"/>
      <c r="E27" s="6"/>
      <c r="F27" s="6"/>
      <c r="G27" s="6"/>
      <c r="H27" s="6"/>
      <c r="I27" s="9"/>
      <c r="J27" s="9">
        <v>0</v>
      </c>
      <c r="K27" s="9"/>
      <c r="L27" s="19">
        <v>0</v>
      </c>
    </row>
    <row r="28" spans="1:12" ht="19.5" customHeight="1" x14ac:dyDescent="0.35">
      <c r="A28" s="18" t="s">
        <v>0</v>
      </c>
      <c r="B28" s="18">
        <f>SUM(B20:B27)</f>
        <v>222</v>
      </c>
      <c r="C28" s="18"/>
      <c r="D28" s="18"/>
      <c r="E28" s="18"/>
      <c r="F28" s="18">
        <f>SUM(F20:F27)</f>
        <v>8</v>
      </c>
      <c r="G28" s="18">
        <f t="shared" ref="G28:K28" si="3">SUM(G20:G27)</f>
        <v>7</v>
      </c>
      <c r="H28" s="18">
        <f t="shared" si="3"/>
        <v>22</v>
      </c>
      <c r="I28" s="18">
        <f t="shared" si="3"/>
        <v>17</v>
      </c>
      <c r="J28" s="18">
        <f t="shared" si="3"/>
        <v>0</v>
      </c>
      <c r="K28" s="18">
        <f t="shared" si="3"/>
        <v>15</v>
      </c>
      <c r="L28" s="21"/>
    </row>
    <row r="29" spans="1:12" ht="12.75" customHeight="1" x14ac:dyDescent="0.35"/>
    <row r="30" spans="1:12" s="4" customFormat="1" ht="22.5" customHeight="1" x14ac:dyDescent="0.4">
      <c r="A30" s="55" t="s">
        <v>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23.25" customHeight="1" x14ac:dyDescent="0.35">
      <c r="A31" s="8" t="s">
        <v>8</v>
      </c>
      <c r="B31" s="3"/>
      <c r="C31" s="3"/>
      <c r="D31" s="3"/>
      <c r="E31" s="3"/>
      <c r="F31" s="3"/>
      <c r="G31" s="3"/>
      <c r="H31" s="3"/>
      <c r="I31" s="3"/>
      <c r="J31" s="25"/>
      <c r="K31" s="25"/>
      <c r="L31" s="25"/>
    </row>
    <row r="32" spans="1:12" ht="24" customHeight="1" x14ac:dyDescent="0.35">
      <c r="A32" s="36" t="s">
        <v>5</v>
      </c>
      <c r="B32" s="36" t="s">
        <v>1</v>
      </c>
      <c r="C32" s="38" t="s">
        <v>7</v>
      </c>
      <c r="D32" s="39"/>
      <c r="E32" s="39"/>
      <c r="F32" s="39"/>
      <c r="G32" s="39"/>
      <c r="H32" s="39"/>
      <c r="I32" s="39"/>
      <c r="J32" s="40"/>
      <c r="K32" s="41" t="s">
        <v>17</v>
      </c>
      <c r="L32" s="43" t="s">
        <v>18</v>
      </c>
    </row>
    <row r="33" spans="1:12" ht="41.1" customHeight="1" x14ac:dyDescent="0.35">
      <c r="A33" s="37"/>
      <c r="B33" s="36"/>
      <c r="C33" s="31">
        <v>2553</v>
      </c>
      <c r="D33" s="31">
        <v>2554</v>
      </c>
      <c r="E33" s="32">
        <v>2555</v>
      </c>
      <c r="F33" s="32">
        <v>2556</v>
      </c>
      <c r="G33" s="32">
        <v>2557</v>
      </c>
      <c r="H33" s="32">
        <v>2558</v>
      </c>
      <c r="I33" s="32">
        <v>2559</v>
      </c>
      <c r="J33" s="29">
        <v>2560</v>
      </c>
      <c r="K33" s="42"/>
      <c r="L33" s="44"/>
    </row>
    <row r="34" spans="1:12" ht="19.5" customHeight="1" x14ac:dyDescent="0.35">
      <c r="A34" s="5">
        <v>2553</v>
      </c>
      <c r="B34" s="5">
        <v>16</v>
      </c>
      <c r="C34" s="6">
        <v>13</v>
      </c>
      <c r="D34" s="6">
        <v>11</v>
      </c>
      <c r="E34" s="6">
        <v>11</v>
      </c>
      <c r="F34" s="26">
        <f>B34-K34</f>
        <v>10</v>
      </c>
      <c r="G34" s="6">
        <v>0</v>
      </c>
      <c r="H34" s="6">
        <v>0</v>
      </c>
      <c r="I34" s="9">
        <v>0</v>
      </c>
      <c r="J34" s="9">
        <v>0</v>
      </c>
      <c r="K34" s="9">
        <v>6</v>
      </c>
      <c r="L34" s="19">
        <f>F34/B34*100</f>
        <v>62.5</v>
      </c>
    </row>
    <row r="35" spans="1:12" ht="19.5" customHeight="1" x14ac:dyDescent="0.35">
      <c r="A35" s="5">
        <v>2554</v>
      </c>
      <c r="B35" s="5"/>
      <c r="C35" s="6"/>
      <c r="D35" s="6"/>
      <c r="E35" s="6"/>
      <c r="F35" s="6"/>
      <c r="G35" s="6"/>
      <c r="H35" s="6"/>
      <c r="I35" s="9"/>
      <c r="J35" s="9"/>
      <c r="K35" s="9"/>
      <c r="L35" s="19"/>
    </row>
    <row r="36" spans="1:12" ht="19.5" customHeight="1" x14ac:dyDescent="0.35">
      <c r="A36" s="5">
        <v>2555</v>
      </c>
      <c r="B36" s="5"/>
      <c r="C36" s="6"/>
      <c r="D36" s="6"/>
      <c r="E36" s="6"/>
      <c r="F36" s="6"/>
      <c r="G36" s="6"/>
      <c r="H36" s="6"/>
      <c r="I36" s="9"/>
      <c r="J36" s="9"/>
      <c r="K36" s="9"/>
      <c r="L36" s="19"/>
    </row>
    <row r="37" spans="1:12" ht="19.5" customHeight="1" x14ac:dyDescent="0.35">
      <c r="A37" s="5">
        <v>2556</v>
      </c>
      <c r="B37" s="5"/>
      <c r="C37" s="6"/>
      <c r="D37" s="6"/>
      <c r="E37" s="6"/>
      <c r="F37" s="6"/>
      <c r="G37" s="6"/>
      <c r="H37" s="6"/>
      <c r="I37" s="9"/>
      <c r="J37" s="9"/>
      <c r="K37" s="9"/>
      <c r="L37" s="19"/>
    </row>
    <row r="38" spans="1:12" ht="19.5" customHeight="1" x14ac:dyDescent="0.35">
      <c r="A38" s="5">
        <v>2557</v>
      </c>
      <c r="B38" s="5"/>
      <c r="C38" s="6"/>
      <c r="D38" s="6"/>
      <c r="E38" s="6"/>
      <c r="F38" s="6"/>
      <c r="G38" s="6"/>
      <c r="H38" s="6"/>
      <c r="I38" s="9"/>
      <c r="J38" s="9"/>
      <c r="K38" s="9"/>
      <c r="L38" s="19"/>
    </row>
    <row r="39" spans="1:12" ht="19.5" customHeight="1" x14ac:dyDescent="0.35">
      <c r="A39" s="5">
        <v>2558</v>
      </c>
      <c r="B39" s="5">
        <f>7+28</f>
        <v>35</v>
      </c>
      <c r="C39" s="6"/>
      <c r="D39" s="6"/>
      <c r="E39" s="6"/>
      <c r="F39" s="6"/>
      <c r="G39" s="6"/>
      <c r="H39" s="6">
        <f>5+34</f>
        <v>39</v>
      </c>
      <c r="I39" s="35">
        <f>5+17</f>
        <v>22</v>
      </c>
      <c r="J39" s="28">
        <v>25</v>
      </c>
      <c r="K39" s="9">
        <v>10</v>
      </c>
      <c r="L39" s="19">
        <f>J39/B39*100</f>
        <v>71.428571428571431</v>
      </c>
    </row>
    <row r="40" spans="1:12" ht="19.5" customHeight="1" x14ac:dyDescent="0.35">
      <c r="A40" s="5">
        <v>2559</v>
      </c>
      <c r="B40" s="5">
        <v>14</v>
      </c>
      <c r="C40" s="6"/>
      <c r="D40" s="6"/>
      <c r="E40" s="6"/>
      <c r="F40" s="6"/>
      <c r="G40" s="6"/>
      <c r="H40" s="6"/>
      <c r="I40" s="35">
        <v>12</v>
      </c>
      <c r="J40" s="28">
        <v>14</v>
      </c>
      <c r="K40" s="9">
        <v>0</v>
      </c>
      <c r="L40" s="19">
        <f>J40/B40*100</f>
        <v>100</v>
      </c>
    </row>
    <row r="41" spans="1:12" ht="19.5" customHeight="1" x14ac:dyDescent="0.35">
      <c r="A41" s="5">
        <v>2560</v>
      </c>
      <c r="B41" s="5">
        <v>34</v>
      </c>
      <c r="C41" s="6"/>
      <c r="D41" s="6"/>
      <c r="E41" s="6"/>
      <c r="F41" s="6"/>
      <c r="G41" s="6"/>
      <c r="H41" s="6"/>
      <c r="I41" s="35"/>
      <c r="J41" s="28">
        <v>34</v>
      </c>
      <c r="K41" s="9">
        <v>0</v>
      </c>
      <c r="L41" s="19">
        <f>J41/B41*100</f>
        <v>100</v>
      </c>
    </row>
    <row r="42" spans="1:12" ht="19.5" customHeight="1" x14ac:dyDescent="0.35">
      <c r="A42" s="7" t="s">
        <v>0</v>
      </c>
      <c r="B42" s="7">
        <f>SUM(B34:B41)</f>
        <v>99</v>
      </c>
      <c r="C42" s="7">
        <f t="shared" ref="C42:K42" si="4">SUM(C34:C41)</f>
        <v>13</v>
      </c>
      <c r="D42" s="7">
        <f t="shared" si="4"/>
        <v>11</v>
      </c>
      <c r="E42" s="7">
        <f t="shared" si="4"/>
        <v>11</v>
      </c>
      <c r="F42" s="7">
        <f t="shared" si="4"/>
        <v>10</v>
      </c>
      <c r="G42" s="7">
        <f t="shared" si="4"/>
        <v>0</v>
      </c>
      <c r="H42" s="7">
        <f t="shared" si="4"/>
        <v>39</v>
      </c>
      <c r="I42" s="7">
        <f t="shared" si="4"/>
        <v>34</v>
      </c>
      <c r="J42" s="7">
        <f t="shared" si="4"/>
        <v>73</v>
      </c>
      <c r="K42" s="7">
        <f t="shared" si="4"/>
        <v>16</v>
      </c>
      <c r="L42" s="20"/>
    </row>
    <row r="43" spans="1:12" s="4" customFormat="1" ht="18.75" customHeight="1" x14ac:dyDescent="0.4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</row>
    <row r="44" spans="1:12" ht="23.25" customHeight="1" x14ac:dyDescent="0.35">
      <c r="A44" s="8" t="s">
        <v>9</v>
      </c>
      <c r="B44" s="3"/>
      <c r="C44" s="3"/>
      <c r="D44" s="3"/>
      <c r="E44" s="3"/>
      <c r="F44" s="3"/>
      <c r="G44" s="3"/>
      <c r="H44" s="3"/>
      <c r="I44" s="3"/>
      <c r="J44" s="25"/>
      <c r="K44" s="25"/>
      <c r="L44" s="25"/>
    </row>
    <row r="45" spans="1:12" ht="24" customHeight="1" x14ac:dyDescent="0.35">
      <c r="A45" s="45" t="s">
        <v>5</v>
      </c>
      <c r="B45" s="45" t="s">
        <v>1</v>
      </c>
      <c r="C45" s="47" t="s">
        <v>10</v>
      </c>
      <c r="D45" s="48"/>
      <c r="E45" s="48"/>
      <c r="F45" s="48"/>
      <c r="G45" s="48"/>
      <c r="H45" s="48"/>
      <c r="I45" s="48"/>
      <c r="J45" s="49"/>
      <c r="K45" s="50" t="s">
        <v>11</v>
      </c>
      <c r="L45" s="52" t="s">
        <v>13</v>
      </c>
    </row>
    <row r="46" spans="1:12" ht="41.1" customHeight="1" x14ac:dyDescent="0.35">
      <c r="A46" s="46"/>
      <c r="B46" s="45"/>
      <c r="C46" s="33">
        <v>2553</v>
      </c>
      <c r="D46" s="33">
        <v>2554</v>
      </c>
      <c r="E46" s="34">
        <v>2555</v>
      </c>
      <c r="F46" s="34">
        <v>2556</v>
      </c>
      <c r="G46" s="34">
        <v>2557</v>
      </c>
      <c r="H46" s="34">
        <v>2558</v>
      </c>
      <c r="I46" s="34">
        <v>2559</v>
      </c>
      <c r="J46" s="30">
        <v>2560</v>
      </c>
      <c r="K46" s="51"/>
      <c r="L46" s="53"/>
    </row>
    <row r="47" spans="1:12" ht="19.5" customHeight="1" x14ac:dyDescent="0.35">
      <c r="A47" s="5">
        <v>2553</v>
      </c>
      <c r="B47" s="5">
        <v>16</v>
      </c>
      <c r="C47" s="6"/>
      <c r="D47" s="6"/>
      <c r="E47" s="6"/>
      <c r="F47" s="26">
        <v>0</v>
      </c>
      <c r="G47" s="6">
        <v>10</v>
      </c>
      <c r="H47" s="6">
        <v>0</v>
      </c>
      <c r="I47" s="9">
        <v>0</v>
      </c>
      <c r="J47" s="9">
        <v>0</v>
      </c>
      <c r="K47" s="9">
        <v>0</v>
      </c>
      <c r="L47" s="19">
        <f>K47*100/B47</f>
        <v>0</v>
      </c>
    </row>
    <row r="48" spans="1:12" ht="19.5" customHeight="1" x14ac:dyDescent="0.35">
      <c r="A48" s="5">
        <v>2554</v>
      </c>
      <c r="B48" s="5"/>
      <c r="C48" s="6"/>
      <c r="D48" s="6"/>
      <c r="E48" s="6"/>
      <c r="F48" s="6"/>
      <c r="G48" s="6"/>
      <c r="H48" s="6"/>
      <c r="I48" s="9"/>
      <c r="J48" s="9"/>
      <c r="K48" s="9"/>
      <c r="L48" s="19"/>
    </row>
    <row r="49" spans="1:12" ht="19.5" customHeight="1" x14ac:dyDescent="0.35">
      <c r="A49" s="5">
        <v>2555</v>
      </c>
      <c r="B49" s="5"/>
      <c r="C49" s="6"/>
      <c r="D49" s="6"/>
      <c r="E49" s="6"/>
      <c r="F49" s="6"/>
      <c r="G49" s="6"/>
      <c r="H49" s="6"/>
      <c r="I49" s="9"/>
      <c r="J49" s="9"/>
      <c r="K49" s="9"/>
      <c r="L49" s="19"/>
    </row>
    <row r="50" spans="1:12" ht="19.5" customHeight="1" x14ac:dyDescent="0.35">
      <c r="A50" s="5">
        <v>2556</v>
      </c>
      <c r="B50" s="5"/>
      <c r="C50" s="6"/>
      <c r="D50" s="6"/>
      <c r="E50" s="6"/>
      <c r="F50" s="6"/>
      <c r="G50" s="6"/>
      <c r="H50" s="6"/>
      <c r="I50" s="9"/>
      <c r="J50" s="9"/>
      <c r="K50" s="9"/>
      <c r="L50" s="19"/>
    </row>
    <row r="51" spans="1:12" ht="19.5" customHeight="1" x14ac:dyDescent="0.35">
      <c r="A51" s="5">
        <v>2557</v>
      </c>
      <c r="B51" s="5"/>
      <c r="C51" s="6"/>
      <c r="D51" s="6"/>
      <c r="E51" s="6"/>
      <c r="F51" s="6"/>
      <c r="G51" s="6"/>
      <c r="H51" s="6"/>
      <c r="I51" s="9"/>
      <c r="J51" s="9"/>
      <c r="K51" s="9"/>
      <c r="L51" s="19"/>
    </row>
    <row r="52" spans="1:12" ht="19.5" customHeight="1" x14ac:dyDescent="0.35">
      <c r="A52" s="5">
        <v>2558</v>
      </c>
      <c r="B52" s="5">
        <f>7+28</f>
        <v>35</v>
      </c>
      <c r="C52" s="6"/>
      <c r="D52" s="6"/>
      <c r="E52" s="6"/>
      <c r="F52" s="6"/>
      <c r="G52" s="6"/>
      <c r="H52" s="6"/>
      <c r="I52" s="9"/>
      <c r="J52" s="9">
        <v>0</v>
      </c>
      <c r="K52" s="9">
        <v>0</v>
      </c>
      <c r="L52" s="19">
        <f t="shared" ref="L52:L54" si="5">K52*100/B52</f>
        <v>0</v>
      </c>
    </row>
    <row r="53" spans="1:12" ht="19.5" customHeight="1" x14ac:dyDescent="0.35">
      <c r="A53" s="5">
        <v>2559</v>
      </c>
      <c r="B53" s="5">
        <v>14</v>
      </c>
      <c r="C53" s="6"/>
      <c r="D53" s="6"/>
      <c r="E53" s="6"/>
      <c r="F53" s="6"/>
      <c r="G53" s="6"/>
      <c r="H53" s="6"/>
      <c r="I53" s="9"/>
      <c r="J53" s="9">
        <v>0</v>
      </c>
      <c r="K53" s="9">
        <v>0</v>
      </c>
      <c r="L53" s="19">
        <f t="shared" si="5"/>
        <v>0</v>
      </c>
    </row>
    <row r="54" spans="1:12" ht="19.5" customHeight="1" x14ac:dyDescent="0.35">
      <c r="A54" s="5">
        <v>2560</v>
      </c>
      <c r="B54" s="5">
        <v>34</v>
      </c>
      <c r="C54" s="6"/>
      <c r="D54" s="6"/>
      <c r="E54" s="6"/>
      <c r="F54" s="6"/>
      <c r="G54" s="6"/>
      <c r="H54" s="6"/>
      <c r="I54" s="9"/>
      <c r="J54" s="9">
        <v>0</v>
      </c>
      <c r="K54" s="9">
        <v>0</v>
      </c>
      <c r="L54" s="19">
        <f t="shared" si="5"/>
        <v>0</v>
      </c>
    </row>
    <row r="55" spans="1:12" ht="19.5" customHeight="1" x14ac:dyDescent="0.35">
      <c r="A55" s="18" t="s">
        <v>0</v>
      </c>
      <c r="B55" s="18">
        <f>SUM(B47:B54)</f>
        <v>99</v>
      </c>
      <c r="C55" s="18"/>
      <c r="D55" s="18"/>
      <c r="E55" s="18"/>
      <c r="F55" s="18">
        <f>SUM(F47:F54)</f>
        <v>0</v>
      </c>
      <c r="G55" s="18">
        <f t="shared" ref="G55:K55" si="6">SUM(G47:G54)</f>
        <v>10</v>
      </c>
      <c r="H55" s="18">
        <f t="shared" si="6"/>
        <v>0</v>
      </c>
      <c r="I55" s="18">
        <f t="shared" si="6"/>
        <v>0</v>
      </c>
      <c r="J55" s="18">
        <f t="shared" si="6"/>
        <v>0</v>
      </c>
      <c r="K55" s="18">
        <f t="shared" si="6"/>
        <v>0</v>
      </c>
      <c r="L55" s="21"/>
    </row>
    <row r="56" spans="1:12" s="4" customFormat="1" ht="12.75" customHeight="1" x14ac:dyDescent="0.4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</row>
    <row r="57" spans="1:12" s="4" customFormat="1" ht="12.75" customHeight="1" x14ac:dyDescent="0.4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</row>
    <row r="58" spans="1:12" s="4" customFormat="1" ht="12.75" customHeight="1" x14ac:dyDescent="0.4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</row>
    <row r="59" spans="1:12" ht="23.25" x14ac:dyDescent="0.35">
      <c r="A59" s="55" t="s">
        <v>4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ht="23.25" customHeight="1" x14ac:dyDescent="0.35">
      <c r="A60" s="8" t="s">
        <v>8</v>
      </c>
      <c r="B60" s="3"/>
      <c r="C60" s="3"/>
      <c r="D60" s="3"/>
      <c r="E60" s="3"/>
      <c r="F60" s="3"/>
      <c r="G60" s="3"/>
      <c r="H60" s="3"/>
      <c r="I60" s="3"/>
      <c r="J60" s="25"/>
      <c r="K60" s="25"/>
      <c r="L60" s="25"/>
    </row>
    <row r="61" spans="1:12" ht="24" customHeight="1" x14ac:dyDescent="0.35">
      <c r="A61" s="36" t="s">
        <v>5</v>
      </c>
      <c r="B61" s="36" t="s">
        <v>1</v>
      </c>
      <c r="C61" s="38" t="s">
        <v>7</v>
      </c>
      <c r="D61" s="39"/>
      <c r="E61" s="39"/>
      <c r="F61" s="39"/>
      <c r="G61" s="39"/>
      <c r="H61" s="39"/>
      <c r="I61" s="39"/>
      <c r="J61" s="40"/>
      <c r="K61" s="41" t="s">
        <v>17</v>
      </c>
      <c r="L61" s="43" t="s">
        <v>18</v>
      </c>
    </row>
    <row r="62" spans="1:12" ht="41.1" customHeight="1" x14ac:dyDescent="0.35">
      <c r="A62" s="37"/>
      <c r="B62" s="36"/>
      <c r="C62" s="31">
        <v>2553</v>
      </c>
      <c r="D62" s="31">
        <v>2554</v>
      </c>
      <c r="E62" s="32">
        <v>2555</v>
      </c>
      <c r="F62" s="32">
        <v>2556</v>
      </c>
      <c r="G62" s="32">
        <v>2557</v>
      </c>
      <c r="H62" s="32">
        <v>2558</v>
      </c>
      <c r="I62" s="32">
        <v>2559</v>
      </c>
      <c r="J62" s="29">
        <v>2560</v>
      </c>
      <c r="K62" s="42"/>
      <c r="L62" s="44"/>
    </row>
    <row r="63" spans="1:12" ht="19.5" customHeight="1" x14ac:dyDescent="0.35">
      <c r="A63" s="5">
        <v>2553</v>
      </c>
      <c r="B63" s="5"/>
      <c r="C63" s="6"/>
      <c r="D63" s="6"/>
      <c r="E63" s="6"/>
      <c r="F63" s="6"/>
      <c r="G63" s="6"/>
      <c r="H63" s="6"/>
      <c r="I63" s="9"/>
      <c r="J63" s="9"/>
      <c r="K63" s="9"/>
      <c r="L63" s="19"/>
    </row>
    <row r="64" spans="1:12" ht="19.5" customHeight="1" x14ac:dyDescent="0.35">
      <c r="A64" s="5">
        <v>2554</v>
      </c>
      <c r="B64" s="5"/>
      <c r="C64" s="6"/>
      <c r="D64" s="6"/>
      <c r="E64" s="6"/>
      <c r="F64" s="6"/>
      <c r="G64" s="6"/>
      <c r="H64" s="6"/>
      <c r="I64" s="9"/>
      <c r="J64" s="9"/>
      <c r="K64" s="9"/>
      <c r="L64" s="19"/>
    </row>
    <row r="65" spans="1:12" ht="19.5" customHeight="1" x14ac:dyDescent="0.35">
      <c r="A65" s="5">
        <v>2555</v>
      </c>
      <c r="B65" s="5"/>
      <c r="C65" s="6"/>
      <c r="D65" s="6"/>
      <c r="E65" s="6"/>
      <c r="F65" s="6"/>
      <c r="G65" s="6"/>
      <c r="H65" s="6"/>
      <c r="I65" s="9"/>
      <c r="J65" s="9"/>
      <c r="K65" s="9"/>
      <c r="L65" s="19"/>
    </row>
    <row r="66" spans="1:12" ht="19.5" customHeight="1" x14ac:dyDescent="0.35">
      <c r="A66" s="5">
        <v>2556</v>
      </c>
      <c r="B66" s="5"/>
      <c r="C66" s="6"/>
      <c r="D66" s="6"/>
      <c r="E66" s="6"/>
      <c r="F66" s="6"/>
      <c r="G66" s="6"/>
      <c r="H66" s="6"/>
      <c r="I66" s="9"/>
      <c r="J66" s="9"/>
      <c r="K66" s="9"/>
      <c r="L66" s="19"/>
    </row>
    <row r="67" spans="1:12" ht="19.5" customHeight="1" x14ac:dyDescent="0.35">
      <c r="A67" s="5">
        <v>2557</v>
      </c>
      <c r="B67" s="5"/>
      <c r="C67" s="6"/>
      <c r="D67" s="6"/>
      <c r="E67" s="6"/>
      <c r="F67" s="6"/>
      <c r="G67" s="6"/>
      <c r="H67" s="6"/>
      <c r="I67" s="9"/>
      <c r="J67" s="9"/>
      <c r="K67" s="9"/>
      <c r="L67" s="19"/>
    </row>
    <row r="68" spans="1:12" ht="19.5" customHeight="1" x14ac:dyDescent="0.35">
      <c r="A68" s="5">
        <v>2558</v>
      </c>
      <c r="B68" s="5">
        <v>5</v>
      </c>
      <c r="C68" s="6"/>
      <c r="D68" s="6"/>
      <c r="E68" s="6"/>
      <c r="F68" s="6"/>
      <c r="G68" s="6"/>
      <c r="H68" s="6">
        <v>5</v>
      </c>
      <c r="I68" s="35">
        <v>5</v>
      </c>
      <c r="J68" s="28">
        <v>5</v>
      </c>
      <c r="K68" s="9">
        <v>0</v>
      </c>
      <c r="L68" s="19">
        <f>J68*100/B68</f>
        <v>100</v>
      </c>
    </row>
    <row r="69" spans="1:12" ht="19.5" customHeight="1" x14ac:dyDescent="0.35">
      <c r="A69" s="5">
        <v>2559</v>
      </c>
      <c r="B69" s="5">
        <v>13</v>
      </c>
      <c r="C69" s="6"/>
      <c r="D69" s="6"/>
      <c r="E69" s="6"/>
      <c r="F69" s="6"/>
      <c r="G69" s="6"/>
      <c r="H69" s="6"/>
      <c r="I69" s="35">
        <v>12</v>
      </c>
      <c r="J69" s="28">
        <v>12</v>
      </c>
      <c r="K69" s="9">
        <v>1</v>
      </c>
      <c r="L69" s="19">
        <f t="shared" ref="L69:L70" si="7">J69*100/B69</f>
        <v>92.307692307692307</v>
      </c>
    </row>
    <row r="70" spans="1:12" ht="19.5" customHeight="1" x14ac:dyDescent="0.35">
      <c r="A70" s="5">
        <v>2560</v>
      </c>
      <c r="B70" s="5">
        <v>9</v>
      </c>
      <c r="C70" s="6"/>
      <c r="D70" s="6"/>
      <c r="E70" s="6"/>
      <c r="F70" s="6"/>
      <c r="G70" s="6"/>
      <c r="H70" s="6"/>
      <c r="I70" s="35"/>
      <c r="J70" s="28">
        <v>9</v>
      </c>
      <c r="K70" s="9">
        <v>0</v>
      </c>
      <c r="L70" s="19">
        <f t="shared" si="7"/>
        <v>100</v>
      </c>
    </row>
    <row r="71" spans="1:12" ht="19.5" customHeight="1" x14ac:dyDescent="0.35">
      <c r="A71" s="7" t="s">
        <v>0</v>
      </c>
      <c r="B71" s="7">
        <f>SUM(B63:B70)</f>
        <v>27</v>
      </c>
      <c r="C71" s="7"/>
      <c r="D71" s="7"/>
      <c r="E71" s="7"/>
      <c r="F71" s="7"/>
      <c r="G71" s="7"/>
      <c r="H71" s="7">
        <f>SUM(H63:H70)</f>
        <v>5</v>
      </c>
      <c r="I71" s="7">
        <f t="shared" ref="I71:K71" si="8">SUM(I63:I70)</f>
        <v>17</v>
      </c>
      <c r="J71" s="7">
        <f t="shared" si="8"/>
        <v>26</v>
      </c>
      <c r="K71" s="7">
        <f t="shared" si="8"/>
        <v>1</v>
      </c>
      <c r="L71" s="20">
        <f>(B71-K71-(SUM(C84:I84)))*100/B71</f>
        <v>96.296296296296291</v>
      </c>
    </row>
    <row r="72" spans="1:12" s="11" customFormat="1" ht="12.75" customHeight="1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23.25" customHeight="1" x14ac:dyDescent="0.35">
      <c r="A73" s="8" t="s">
        <v>9</v>
      </c>
      <c r="B73" s="3"/>
      <c r="C73" s="3"/>
      <c r="D73" s="3"/>
      <c r="E73" s="3"/>
      <c r="F73" s="3"/>
      <c r="G73" s="3"/>
      <c r="H73" s="3"/>
      <c r="I73" s="3"/>
      <c r="J73" s="25"/>
      <c r="K73" s="25"/>
      <c r="L73" s="25"/>
    </row>
    <row r="74" spans="1:12" ht="24" customHeight="1" x14ac:dyDescent="0.35">
      <c r="A74" s="45" t="s">
        <v>5</v>
      </c>
      <c r="B74" s="45" t="s">
        <v>1</v>
      </c>
      <c r="C74" s="47" t="s">
        <v>10</v>
      </c>
      <c r="D74" s="48"/>
      <c r="E74" s="48"/>
      <c r="F74" s="48"/>
      <c r="G74" s="48"/>
      <c r="H74" s="48"/>
      <c r="I74" s="48"/>
      <c r="J74" s="49"/>
      <c r="K74" s="50" t="s">
        <v>11</v>
      </c>
      <c r="L74" s="52" t="s">
        <v>13</v>
      </c>
    </row>
    <row r="75" spans="1:12" ht="41.1" customHeight="1" x14ac:dyDescent="0.35">
      <c r="A75" s="46"/>
      <c r="B75" s="45"/>
      <c r="C75" s="33">
        <v>2553</v>
      </c>
      <c r="D75" s="33">
        <v>2554</v>
      </c>
      <c r="E75" s="34">
        <v>2555</v>
      </c>
      <c r="F75" s="34">
        <v>2556</v>
      </c>
      <c r="G75" s="34">
        <v>2557</v>
      </c>
      <c r="H75" s="34">
        <v>2558</v>
      </c>
      <c r="I75" s="34">
        <v>2559</v>
      </c>
      <c r="J75" s="30">
        <v>2560</v>
      </c>
      <c r="K75" s="51"/>
      <c r="L75" s="53"/>
    </row>
    <row r="76" spans="1:12" ht="19.5" customHeight="1" x14ac:dyDescent="0.35">
      <c r="A76" s="5">
        <v>2553</v>
      </c>
      <c r="B76" s="5"/>
      <c r="C76" s="6"/>
      <c r="D76" s="6"/>
      <c r="E76" s="6"/>
      <c r="F76" s="6"/>
      <c r="G76" s="6"/>
      <c r="H76" s="6"/>
      <c r="I76" s="9"/>
      <c r="J76" s="9"/>
      <c r="K76" s="9"/>
      <c r="L76" s="19"/>
    </row>
    <row r="77" spans="1:12" ht="19.5" customHeight="1" x14ac:dyDescent="0.35">
      <c r="A77" s="5">
        <v>2554</v>
      </c>
      <c r="B77" s="5"/>
      <c r="C77" s="6"/>
      <c r="D77" s="6"/>
      <c r="E77" s="6"/>
      <c r="F77" s="6"/>
      <c r="G77" s="6"/>
      <c r="H77" s="6"/>
      <c r="I77" s="9"/>
      <c r="J77" s="9"/>
      <c r="K77" s="9"/>
      <c r="L77" s="19"/>
    </row>
    <row r="78" spans="1:12" ht="19.5" customHeight="1" x14ac:dyDescent="0.35">
      <c r="A78" s="5">
        <v>2555</v>
      </c>
      <c r="B78" s="5"/>
      <c r="C78" s="6"/>
      <c r="D78" s="6"/>
      <c r="E78" s="6"/>
      <c r="F78" s="6"/>
      <c r="G78" s="6"/>
      <c r="H78" s="6"/>
      <c r="I78" s="9"/>
      <c r="J78" s="9"/>
      <c r="K78" s="9"/>
      <c r="L78" s="19"/>
    </row>
    <row r="79" spans="1:12" ht="19.5" customHeight="1" x14ac:dyDescent="0.35">
      <c r="A79" s="5">
        <v>2556</v>
      </c>
      <c r="B79" s="5"/>
      <c r="C79" s="6"/>
      <c r="D79" s="6"/>
      <c r="E79" s="6"/>
      <c r="F79" s="6"/>
      <c r="G79" s="6"/>
      <c r="H79" s="6"/>
      <c r="I79" s="9"/>
      <c r="J79" s="9"/>
      <c r="K79" s="9"/>
      <c r="L79" s="19"/>
    </row>
    <row r="80" spans="1:12" ht="19.5" customHeight="1" x14ac:dyDescent="0.35">
      <c r="A80" s="5">
        <v>2557</v>
      </c>
      <c r="B80" s="5"/>
      <c r="C80" s="6"/>
      <c r="D80" s="6"/>
      <c r="E80" s="6"/>
      <c r="F80" s="6"/>
      <c r="G80" s="6"/>
      <c r="H80" s="6"/>
      <c r="I80" s="9"/>
      <c r="J80" s="9"/>
      <c r="K80" s="9"/>
      <c r="L80" s="19"/>
    </row>
    <row r="81" spans="1:12" ht="19.5" customHeight="1" x14ac:dyDescent="0.35">
      <c r="A81" s="5">
        <v>2558</v>
      </c>
      <c r="B81" s="5">
        <v>3</v>
      </c>
      <c r="C81" s="6"/>
      <c r="D81" s="6"/>
      <c r="E81" s="6"/>
      <c r="F81" s="6"/>
      <c r="G81" s="6"/>
      <c r="H81" s="6"/>
      <c r="I81" s="9"/>
      <c r="J81" s="9">
        <v>0</v>
      </c>
      <c r="K81" s="9"/>
      <c r="L81" s="19">
        <f t="shared" ref="L81:L84" si="9">K81*100/B81</f>
        <v>0</v>
      </c>
    </row>
    <row r="82" spans="1:12" ht="19.5" customHeight="1" x14ac:dyDescent="0.35">
      <c r="A82" s="5">
        <v>2559</v>
      </c>
      <c r="B82" s="5">
        <v>14</v>
      </c>
      <c r="C82" s="6"/>
      <c r="D82" s="6"/>
      <c r="E82" s="6"/>
      <c r="F82" s="6"/>
      <c r="G82" s="6"/>
      <c r="H82" s="6"/>
      <c r="I82" s="9"/>
      <c r="J82" s="9">
        <v>0</v>
      </c>
      <c r="K82" s="9"/>
      <c r="L82" s="19">
        <f t="shared" si="9"/>
        <v>0</v>
      </c>
    </row>
    <row r="83" spans="1:12" ht="19.5" customHeight="1" x14ac:dyDescent="0.35">
      <c r="A83" s="5">
        <v>2560</v>
      </c>
      <c r="B83" s="5">
        <v>9</v>
      </c>
      <c r="C83" s="6"/>
      <c r="D83" s="6"/>
      <c r="E83" s="6"/>
      <c r="F83" s="6"/>
      <c r="G83" s="6"/>
      <c r="H83" s="6"/>
      <c r="I83" s="9"/>
      <c r="J83" s="9">
        <v>0</v>
      </c>
      <c r="K83" s="9"/>
      <c r="L83" s="19">
        <v>0</v>
      </c>
    </row>
    <row r="84" spans="1:12" ht="19.5" customHeight="1" x14ac:dyDescent="0.35">
      <c r="A84" s="18" t="s">
        <v>0</v>
      </c>
      <c r="B84" s="18">
        <f>SUM(B76:B82)</f>
        <v>17</v>
      </c>
      <c r="C84" s="18"/>
      <c r="D84" s="18"/>
      <c r="E84" s="18"/>
      <c r="F84" s="18"/>
      <c r="G84" s="18"/>
      <c r="H84" s="18"/>
      <c r="I84" s="18"/>
      <c r="J84" s="18">
        <f>SUM(J76:J83)</f>
        <v>0</v>
      </c>
      <c r="K84" s="18"/>
      <c r="L84" s="21">
        <f t="shared" si="9"/>
        <v>0</v>
      </c>
    </row>
    <row r="85" spans="1:12" x14ac:dyDescent="0.35">
      <c r="L85" s="22" t="s">
        <v>19</v>
      </c>
    </row>
  </sheetData>
  <mergeCells count="34">
    <mergeCell ref="A2:L2"/>
    <mergeCell ref="A3:L3"/>
    <mergeCell ref="A5:A6"/>
    <mergeCell ref="B5:B6"/>
    <mergeCell ref="K5:K6"/>
    <mergeCell ref="L5:L6"/>
    <mergeCell ref="A18:A19"/>
    <mergeCell ref="B18:B19"/>
    <mergeCell ref="K18:K19"/>
    <mergeCell ref="L18:L19"/>
    <mergeCell ref="A30:L30"/>
    <mergeCell ref="C18:J18"/>
    <mergeCell ref="K32:K33"/>
    <mergeCell ref="L32:L33"/>
    <mergeCell ref="A45:A46"/>
    <mergeCell ref="B45:B46"/>
    <mergeCell ref="K45:K46"/>
    <mergeCell ref="L45:L46"/>
    <mergeCell ref="A74:A75"/>
    <mergeCell ref="B74:B75"/>
    <mergeCell ref="K74:K75"/>
    <mergeCell ref="L74:L75"/>
    <mergeCell ref="C5:J5"/>
    <mergeCell ref="C32:J32"/>
    <mergeCell ref="C61:J61"/>
    <mergeCell ref="C74:J74"/>
    <mergeCell ref="C45:J45"/>
    <mergeCell ref="A59:L59"/>
    <mergeCell ref="A61:A62"/>
    <mergeCell ref="B61:B62"/>
    <mergeCell ref="K61:K62"/>
    <mergeCell ref="L61:L62"/>
    <mergeCell ref="A32:A33"/>
    <mergeCell ref="B32:B33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6" orientation="landscape" r:id="rId1"/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สระแก้ว.</vt:lpstr>
      <vt:lpstr>1-2560</vt:lpstr>
      <vt:lpstr>'1-2560'!Print_Area</vt:lpstr>
      <vt:lpstr>สระแก้ว.!Print_Area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2018-01-30T01:41:36Z</cp:lastPrinted>
  <dcterms:created xsi:type="dcterms:W3CDTF">2017-01-23T08:53:35Z</dcterms:created>
  <dcterms:modified xsi:type="dcterms:W3CDTF">2018-01-30T01:41:43Z</dcterms:modified>
</cp:coreProperties>
</file>