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ข้อมูล ปี 2560\กองนโยบายและแผน\"/>
    </mc:Choice>
  </mc:AlternateContent>
  <bookViews>
    <workbookView xWindow="0" yWindow="0" windowWidth="28800" windowHeight="12480" activeTab="2"/>
  </bookViews>
  <sheets>
    <sheet name="สรุป" sheetId="2" r:id="rId1"/>
    <sheet name="สายวิชาการ" sheetId="1" r:id="rId2"/>
    <sheet name="สายสนับสนุน" sheetId="3" r:id="rId3"/>
  </sheets>
  <definedNames>
    <definedName name="_xlnm.Print_Titles" localSheetId="1">สายวิชาการ!$1:$5</definedName>
    <definedName name="_xlnm.Print_Titles" localSheetId="2">สายสนับสนุน!$1:$5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3" l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6" i="3"/>
  <c r="H9" i="2"/>
  <c r="H8" i="2"/>
  <c r="P8" i="1"/>
  <c r="P9" i="1"/>
  <c r="P10" i="1"/>
  <c r="P11" i="1"/>
  <c r="P12" i="1"/>
  <c r="P13" i="1"/>
  <c r="P14" i="1"/>
  <c r="P15" i="1"/>
  <c r="P16" i="1"/>
  <c r="P17" i="1"/>
  <c r="P18" i="1"/>
  <c r="P7" i="1"/>
  <c r="P6" i="1"/>
  <c r="G8" i="2"/>
  <c r="O38" i="3" l="1"/>
  <c r="D38" i="3"/>
  <c r="E38" i="3"/>
  <c r="F38" i="3"/>
  <c r="G38" i="3"/>
  <c r="H38" i="3"/>
  <c r="I38" i="3"/>
  <c r="J38" i="3"/>
  <c r="K38" i="3"/>
  <c r="L38" i="3"/>
  <c r="M38" i="3"/>
  <c r="N38" i="3"/>
  <c r="C38" i="3"/>
  <c r="E18" i="1"/>
  <c r="F18" i="1"/>
  <c r="G18" i="1"/>
  <c r="I18" i="1"/>
  <c r="J18" i="1"/>
  <c r="L18" i="1"/>
  <c r="M18" i="1"/>
  <c r="D18" i="1"/>
  <c r="C18" i="1"/>
  <c r="D10" i="2" l="1"/>
  <c r="G10" i="2" s="1"/>
  <c r="E10" i="2"/>
  <c r="C10" i="2"/>
  <c r="G9" i="2"/>
  <c r="E6" i="3"/>
  <c r="N37" i="3" l="1"/>
  <c r="K37" i="3"/>
  <c r="H37" i="3"/>
  <c r="E37" i="3"/>
  <c r="N36" i="3"/>
  <c r="K36" i="3"/>
  <c r="H36" i="3"/>
  <c r="E36" i="3"/>
  <c r="N35" i="3"/>
  <c r="K35" i="3"/>
  <c r="H35" i="3"/>
  <c r="E35" i="3"/>
  <c r="N34" i="3"/>
  <c r="K34" i="3"/>
  <c r="H34" i="3"/>
  <c r="E34" i="3"/>
  <c r="N33" i="3"/>
  <c r="K33" i="3"/>
  <c r="H33" i="3"/>
  <c r="E33" i="3"/>
  <c r="N32" i="3"/>
  <c r="K32" i="3"/>
  <c r="H32" i="3"/>
  <c r="E32" i="3"/>
  <c r="N31" i="3"/>
  <c r="K31" i="3"/>
  <c r="H31" i="3"/>
  <c r="E31" i="3"/>
  <c r="N30" i="3"/>
  <c r="K30" i="3"/>
  <c r="H30" i="3"/>
  <c r="E30" i="3"/>
  <c r="N29" i="3"/>
  <c r="K29" i="3"/>
  <c r="H29" i="3"/>
  <c r="E29" i="3"/>
  <c r="N28" i="3"/>
  <c r="K28" i="3"/>
  <c r="H28" i="3"/>
  <c r="E28" i="3"/>
  <c r="N27" i="3"/>
  <c r="K27" i="3"/>
  <c r="H27" i="3"/>
  <c r="E27" i="3"/>
  <c r="N26" i="3"/>
  <c r="K26" i="3"/>
  <c r="H26" i="3"/>
  <c r="E26" i="3"/>
  <c r="N25" i="3"/>
  <c r="K25" i="3"/>
  <c r="H25" i="3"/>
  <c r="E25" i="3"/>
  <c r="N24" i="3"/>
  <c r="K24" i="3"/>
  <c r="H24" i="3"/>
  <c r="E24" i="3"/>
  <c r="N23" i="3"/>
  <c r="K23" i="3"/>
  <c r="H23" i="3"/>
  <c r="E23" i="3"/>
  <c r="N22" i="3"/>
  <c r="K22" i="3"/>
  <c r="H22" i="3"/>
  <c r="E22" i="3"/>
  <c r="N21" i="3"/>
  <c r="K21" i="3"/>
  <c r="H21" i="3"/>
  <c r="E21" i="3"/>
  <c r="N20" i="3"/>
  <c r="K20" i="3"/>
  <c r="H20" i="3"/>
  <c r="E20" i="3"/>
  <c r="N19" i="3"/>
  <c r="K19" i="3"/>
  <c r="H19" i="3"/>
  <c r="E19" i="3"/>
  <c r="N18" i="3"/>
  <c r="K18" i="3"/>
  <c r="H18" i="3"/>
  <c r="E18" i="3"/>
  <c r="N17" i="3"/>
  <c r="K17" i="3"/>
  <c r="H17" i="3"/>
  <c r="E17" i="3"/>
  <c r="N16" i="3"/>
  <c r="K16" i="3"/>
  <c r="H16" i="3"/>
  <c r="E16" i="3"/>
  <c r="N15" i="3"/>
  <c r="K15" i="3"/>
  <c r="H15" i="3"/>
  <c r="E15" i="3"/>
  <c r="N14" i="3"/>
  <c r="K14" i="3"/>
  <c r="H14" i="3"/>
  <c r="E14" i="3"/>
  <c r="N13" i="3"/>
  <c r="K13" i="3"/>
  <c r="H13" i="3"/>
  <c r="E13" i="3"/>
  <c r="N12" i="3"/>
  <c r="K12" i="3"/>
  <c r="H12" i="3"/>
  <c r="E12" i="3"/>
  <c r="N11" i="3"/>
  <c r="K11" i="3"/>
  <c r="H11" i="3"/>
  <c r="E11" i="3"/>
  <c r="N10" i="3"/>
  <c r="K10" i="3"/>
  <c r="H10" i="3"/>
  <c r="E10" i="3"/>
  <c r="N9" i="3"/>
  <c r="K9" i="3"/>
  <c r="H9" i="3"/>
  <c r="E9" i="3"/>
  <c r="N8" i="3"/>
  <c r="K8" i="3"/>
  <c r="H8" i="3"/>
  <c r="E8" i="3"/>
  <c r="N7" i="3"/>
  <c r="K7" i="3"/>
  <c r="H7" i="3"/>
  <c r="E7" i="3"/>
  <c r="N6" i="3"/>
  <c r="K6" i="3"/>
  <c r="H6" i="3"/>
  <c r="N7" i="1"/>
  <c r="N8" i="1"/>
  <c r="N9" i="1"/>
  <c r="N10" i="1"/>
  <c r="N11" i="1"/>
  <c r="N12" i="1"/>
  <c r="N13" i="1"/>
  <c r="N14" i="1"/>
  <c r="N15" i="1"/>
  <c r="N16" i="1"/>
  <c r="N17" i="1"/>
  <c r="N6" i="1"/>
  <c r="K7" i="1"/>
  <c r="K8" i="1"/>
  <c r="K9" i="1"/>
  <c r="K10" i="1"/>
  <c r="K11" i="1"/>
  <c r="K12" i="1"/>
  <c r="K13" i="1"/>
  <c r="K14" i="1"/>
  <c r="K15" i="1"/>
  <c r="K16" i="1"/>
  <c r="K17" i="1"/>
  <c r="K6" i="1"/>
  <c r="H7" i="1"/>
  <c r="H8" i="1"/>
  <c r="H9" i="1"/>
  <c r="H10" i="1"/>
  <c r="H11" i="1"/>
  <c r="H12" i="1"/>
  <c r="H13" i="1"/>
  <c r="H14" i="1"/>
  <c r="H15" i="1"/>
  <c r="H16" i="1"/>
  <c r="H17" i="1"/>
  <c r="H6" i="1"/>
  <c r="E7" i="1"/>
  <c r="E8" i="1"/>
  <c r="E9" i="1"/>
  <c r="E10" i="1"/>
  <c r="E11" i="1"/>
  <c r="E12" i="1"/>
  <c r="E13" i="1"/>
  <c r="E14" i="1"/>
  <c r="E15" i="1"/>
  <c r="E16" i="1"/>
  <c r="E17" i="1"/>
  <c r="E6" i="1"/>
  <c r="O11" i="1" l="1"/>
  <c r="H18" i="1"/>
  <c r="N18" i="1"/>
  <c r="O15" i="1"/>
  <c r="K18" i="1"/>
  <c r="O7" i="1"/>
  <c r="O6" i="1"/>
  <c r="O15" i="3"/>
  <c r="O30" i="3"/>
  <c r="O33" i="3"/>
  <c r="O32" i="3"/>
  <c r="O25" i="3"/>
  <c r="O17" i="3"/>
  <c r="O13" i="3"/>
  <c r="O12" i="3"/>
  <c r="O37" i="3"/>
  <c r="O34" i="3"/>
  <c r="O18" i="3"/>
  <c r="O6" i="3"/>
  <c r="O36" i="3"/>
  <c r="O35" i="3"/>
  <c r="O31" i="3"/>
  <c r="O29" i="3"/>
  <c r="O28" i="3"/>
  <c r="O27" i="3"/>
  <c r="O26" i="3"/>
  <c r="O24" i="3"/>
  <c r="O23" i="3"/>
  <c r="O22" i="3"/>
  <c r="O21" i="3"/>
  <c r="O20" i="3"/>
  <c r="O19" i="3"/>
  <c r="O16" i="3"/>
  <c r="O14" i="3"/>
  <c r="O11" i="3"/>
  <c r="O10" i="3"/>
  <c r="O9" i="3"/>
  <c r="O8" i="3"/>
  <c r="O7" i="3"/>
  <c r="O13" i="1"/>
  <c r="O9" i="1"/>
  <c r="O16" i="1"/>
  <c r="O12" i="1"/>
  <c r="O8" i="1"/>
  <c r="O17" i="1"/>
  <c r="O14" i="1"/>
  <c r="O10" i="1"/>
  <c r="H10" i="2"/>
  <c r="O18" i="1" l="1"/>
</calcChain>
</file>

<file path=xl/sharedStrings.xml><?xml version="1.0" encoding="utf-8"?>
<sst xmlns="http://schemas.openxmlformats.org/spreadsheetml/2006/main" count="196" uniqueCount="53">
  <si>
    <t>ประเภท</t>
  </si>
  <si>
    <t>สายวิชาการ</t>
  </si>
  <si>
    <t>สายสนับสนุน</t>
  </si>
  <si>
    <t>จำนวนบุคลากร ประจำปีการศึกษา 2560 จำแนกตามช่วงอายุ</t>
  </si>
  <si>
    <t>รวม</t>
  </si>
  <si>
    <t>ชาย</t>
  </si>
  <si>
    <t>หญิง</t>
  </si>
  <si>
    <t>จำนวนบุคลากรกลุ่มอายุที่เกิดในช่วงปี (Generation)</t>
  </si>
  <si>
    <t>คณะครุศาสตร์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</si>
  <si>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</si>
  <si>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</si>
  <si>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</si>
  <si>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คณะเทคโนโลยีอุตสาหกรรม</t>
  </si>
  <si>
    <t>คณะเทคโนโลยีการเกษตร</t>
  </si>
  <si>
    <t>คณสาธารณสุขศาสตร์</t>
  </si>
  <si>
    <t>วิทยาลัยนวัตกรรมการจัดการ</t>
  </si>
  <si>
    <t>บัณฑิตวิทยาลัย</t>
  </si>
  <si>
    <t>สำนักงานอธิการบดี</t>
  </si>
  <si>
    <t xml:space="preserve">  - กองกลาง</t>
  </si>
  <si>
    <t xml:space="preserve">  - กองพัฒนานักศึกษา</t>
  </si>
  <si>
    <t xml:space="preserve">  - กองนโยบายและแผน</t>
  </si>
  <si>
    <t xml:space="preserve">      - งานสารสนเทศและคอมพิวเตอร์</t>
  </si>
  <si>
    <t xml:space="preserve">      - งานมาตรฐานและจัดการคุณภาพ</t>
  </si>
  <si>
    <t>หน่วยตรวจสอบภายใน</t>
  </si>
  <si>
    <t>สำนักส่งเสริมวิชาการและงานทะเบียน</t>
  </si>
  <si>
    <t xml:space="preserve">  - ศูนย์ภาษา</t>
  </si>
  <si>
    <t xml:space="preserve">  - งานวิชาศึกษาทั่วไป</t>
  </si>
  <si>
    <t>สำนักส่งเสริมการเรียนรู้และบริการวิชาการ</t>
  </si>
  <si>
    <t xml:space="preserve">  - งานโครงการอนุรักษ์พันธุกรรมพืช</t>
  </si>
  <si>
    <t>สำนักวิทยบริการและเทคโนโลยีสารสนเทศ</t>
  </si>
  <si>
    <t>สถาบันวิจัยและพัฒนา</t>
  </si>
  <si>
    <t xml:space="preserve">  - งานบ่มเพาะธุรกิจและผู้ประกอบการใหม่ (UBI)</t>
  </si>
  <si>
    <t>สำนักงานสภามหาวิทยาลัย</t>
  </si>
  <si>
    <t>โรงเรียนสาธิตมหาวิทยาลัยราชภัฏวไลยอลงกรณ์ ในพระบรมราชูปถัมภ์</t>
  </si>
  <si>
    <t>มหาวิทยาลัยราชภัฏวไลยอลงกรณ์ ในพระบรมราชูปถัมภ์ กรุงเทพมหานคร</t>
  </si>
  <si>
    <t>มหาวิทยาลัยราชภัฏวไลยอลงกรณ์ ในพระบรมราชูปถัมภ์ สระแก้ว</t>
  </si>
  <si>
    <t xml:space="preserve">      - งานวิเทศสัมพันธ์</t>
  </si>
  <si>
    <t xml:space="preserve">      - งานพัฒนาอาจารย์และบุคลากรมืออาชีพ</t>
  </si>
  <si>
    <t xml:space="preserve">      - งานบริหารทรัพย์สินและรายได้</t>
  </si>
  <si>
    <t xml:space="preserve">      - งานศิลปวัฒนธรรม</t>
  </si>
  <si>
    <t>ร้อยละ</t>
  </si>
  <si>
    <t>จำนวนบุคลากร สายวิชาการ ประจำปีการศึกษา 2560 จำแนกตามคณะ/หน่วยงาน กลุ่มอายุ และเพศ</t>
  </si>
  <si>
    <t>หมายเหตุ
(ไม่ระบุข้อมูล)</t>
  </si>
  <si>
    <t>จำนวนบุคลากร สายสนับสนุน ประจำปีการศึกษา 2560 จำแนกตามคณะ/หน่วยงาน กลุ่มอายุ และเพศ</t>
  </si>
  <si>
    <t>พ.ศ. 2489–2507 (Gen B)</t>
  </si>
  <si>
    <t>พ.ศ. 2508–2522 (Gen X)</t>
  </si>
  <si>
    <t>พ.ศ. 2523–2540 (Gen Y)</t>
  </si>
  <si>
    <t>พ.ศ. 2540 ขึ้นไป (Gen Z)</t>
  </si>
  <si>
    <t>รวมทั้งสิ้น</t>
  </si>
  <si>
    <t>หมาเหตุ
(ไม่ระบุข้อมูล)</t>
  </si>
  <si>
    <t>-</t>
  </si>
  <si>
    <t xml:space="preserve">     ในปีการศึกษา 2560 มหาวิทยาลัยราชภัฏวไลยอลงกรณ์ ในพระบรมราชูปถัมภ์ มีบุคลากรจำนวนทั้งสิ้น 1,043 คน ประกอบด้วยบุคลากรสายวิชาการจำนวน 531 คน บุคลากรสายสนับสนุนจำนวน 512 คน </t>
  </si>
  <si>
    <t>(ข้อมูล ณ วันที่..26...กันยายน ...2560)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</si>
</sst>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187" fontId="2" fillId="0" borderId="1" xfId="1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view="pageBreakPreview" zoomScale="110" zoomScaleNormal="145" zoomScaleSheetLayoutView="110" zoomScalePageLayoutView="145" workbookViewId="0">
      <selection activeCell="E19" sqref="E19"/>
    </sheetView>
  </sheetViews>
  <sheetFormatPr defaultRowHeight="18.75" x14ac:dyDescent="0.3"/>
  <cols>
    <col min="1" max="1" width="3.125" style="1" customWidth="1"/>
    <col min="2" max="2" width="19.625" style="1" customWidth="1"/>
    <col min="3" max="6" width="19.25" style="17" customWidth="1"/>
    <col min="7" max="8" width="10" style="23" customWidth="1"/>
    <col min="9" max="9" width="11.125" style="1" customWidth="1"/>
    <col min="10" max="16384" width="9" style="1"/>
  </cols>
  <sheetData>
    <row r="1" spans="1:9" x14ac:dyDescent="0.3">
      <c r="A1" s="7" t="s">
        <v>3</v>
      </c>
      <c r="B1" s="7"/>
      <c r="C1" s="7"/>
      <c r="D1" s="7"/>
      <c r="E1" s="7"/>
      <c r="F1" s="7"/>
      <c r="G1" s="7"/>
      <c r="H1" s="7"/>
      <c r="I1" s="7"/>
    </row>
    <row r="3" spans="1:9" x14ac:dyDescent="0.3">
      <c r="A3" s="2" t="s">
        <v>51</v>
      </c>
    </row>
    <row r="4" spans="1:9" x14ac:dyDescent="0.3">
      <c r="A4" s="1" t="s">
        <v>52</v>
      </c>
    </row>
    <row r="6" spans="1:9" x14ac:dyDescent="0.3">
      <c r="A6" s="9" t="s">
        <v>0</v>
      </c>
      <c r="B6" s="9"/>
      <c r="C6" s="8" t="s">
        <v>7</v>
      </c>
      <c r="D6" s="8"/>
      <c r="E6" s="8"/>
      <c r="F6" s="8"/>
      <c r="G6" s="24" t="s">
        <v>4</v>
      </c>
      <c r="H6" s="25" t="s">
        <v>40</v>
      </c>
      <c r="I6" s="11" t="s">
        <v>49</v>
      </c>
    </row>
    <row r="7" spans="1:9" x14ac:dyDescent="0.3">
      <c r="A7" s="9"/>
      <c r="B7" s="9"/>
      <c r="C7" s="3" t="s">
        <v>44</v>
      </c>
      <c r="D7" s="3" t="s">
        <v>45</v>
      </c>
      <c r="E7" s="3" t="s">
        <v>46</v>
      </c>
      <c r="F7" s="3" t="s">
        <v>47</v>
      </c>
      <c r="G7" s="24"/>
      <c r="H7" s="25"/>
      <c r="I7" s="8"/>
    </row>
    <row r="8" spans="1:9" x14ac:dyDescent="0.3">
      <c r="A8" s="4">
        <v>1</v>
      </c>
      <c r="B8" s="5" t="s">
        <v>1</v>
      </c>
      <c r="C8" s="18">
        <v>79</v>
      </c>
      <c r="D8" s="18">
        <v>193</v>
      </c>
      <c r="E8" s="18">
        <v>259</v>
      </c>
      <c r="F8" s="18" t="s">
        <v>50</v>
      </c>
      <c r="G8" s="26">
        <f>SUM(C8:F8)</f>
        <v>531</v>
      </c>
      <c r="H8" s="27">
        <f>(G8*100)/1043</f>
        <v>50.91083413231064</v>
      </c>
      <c r="I8" s="5"/>
    </row>
    <row r="9" spans="1:9" x14ac:dyDescent="0.3">
      <c r="A9" s="4">
        <v>2</v>
      </c>
      <c r="B9" s="6" t="s">
        <v>2</v>
      </c>
      <c r="C9" s="18">
        <v>64</v>
      </c>
      <c r="D9" s="18">
        <v>211</v>
      </c>
      <c r="E9" s="18">
        <v>237</v>
      </c>
      <c r="F9" s="18" t="s">
        <v>50</v>
      </c>
      <c r="G9" s="26">
        <f>SUM(C9:F9)</f>
        <v>512</v>
      </c>
      <c r="H9" s="27">
        <f>(G9*100)/1043</f>
        <v>49.08916586768936</v>
      </c>
      <c r="I9" s="5"/>
    </row>
    <row r="10" spans="1:9" x14ac:dyDescent="0.3">
      <c r="A10" s="9" t="s">
        <v>4</v>
      </c>
      <c r="B10" s="9"/>
      <c r="C10" s="22">
        <f>SUM(C8:C9)</f>
        <v>143</v>
      </c>
      <c r="D10" s="22">
        <f t="shared" ref="D10:F10" si="0">SUM(D8:D9)</f>
        <v>404</v>
      </c>
      <c r="E10" s="22">
        <f t="shared" si="0"/>
        <v>496</v>
      </c>
      <c r="F10" s="18" t="s">
        <v>50</v>
      </c>
      <c r="G10" s="26">
        <f>SUM(C10:F10)</f>
        <v>1043</v>
      </c>
      <c r="H10" s="28">
        <f>SUM(H8:H9)</f>
        <v>100</v>
      </c>
      <c r="I10" s="5"/>
    </row>
  </sheetData>
  <mergeCells count="7">
    <mergeCell ref="A10:B10"/>
    <mergeCell ref="I6:I7"/>
    <mergeCell ref="A1:I1"/>
    <mergeCell ref="C6:F6"/>
    <mergeCell ref="A6:B7"/>
    <mergeCell ref="G6:G7"/>
    <mergeCell ref="H6:H7"/>
  </mergeCells>
  <pageMargins left="0.16" right="0.16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view="pageBreakPreview" zoomScale="115" zoomScaleNormal="115" zoomScaleSheetLayoutView="115" zoomScalePageLayoutView="140" workbookViewId="0">
      <selection activeCell="D11" sqref="D11"/>
    </sheetView>
  </sheetViews>
  <sheetFormatPr defaultRowHeight="18.75" x14ac:dyDescent="0.3"/>
  <cols>
    <col min="1" max="1" width="3.125" style="1" customWidth="1"/>
    <col min="2" max="2" width="47.375" style="1" customWidth="1"/>
    <col min="3" max="14" width="8.625" style="23" customWidth="1"/>
    <col min="15" max="16" width="9" style="23"/>
    <col min="17" max="17" width="10.75" style="17" customWidth="1"/>
    <col min="18" max="16384" width="9" style="1"/>
  </cols>
  <sheetData>
    <row r="1" spans="1:17" ht="23.25" x14ac:dyDescent="0.3">
      <c r="A1" s="15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3" spans="1:17" x14ac:dyDescent="0.3">
      <c r="A3" s="9" t="s">
        <v>0</v>
      </c>
      <c r="B3" s="9"/>
      <c r="C3" s="12" t="s">
        <v>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9" t="s">
        <v>4</v>
      </c>
      <c r="P3" s="9" t="s">
        <v>40</v>
      </c>
      <c r="Q3" s="10" t="s">
        <v>42</v>
      </c>
    </row>
    <row r="4" spans="1:17" x14ac:dyDescent="0.3">
      <c r="A4" s="9"/>
      <c r="B4" s="9"/>
      <c r="C4" s="9" t="s">
        <v>44</v>
      </c>
      <c r="D4" s="9"/>
      <c r="E4" s="9"/>
      <c r="F4" s="9" t="s">
        <v>45</v>
      </c>
      <c r="G4" s="9"/>
      <c r="H4" s="9"/>
      <c r="I4" s="9" t="s">
        <v>46</v>
      </c>
      <c r="J4" s="9"/>
      <c r="K4" s="9"/>
      <c r="L4" s="9" t="s">
        <v>47</v>
      </c>
      <c r="M4" s="9"/>
      <c r="N4" s="9"/>
      <c r="O4" s="9"/>
      <c r="P4" s="9"/>
      <c r="Q4" s="9"/>
    </row>
    <row r="5" spans="1:17" x14ac:dyDescent="0.3">
      <c r="A5" s="9"/>
      <c r="B5" s="9"/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3" t="s">
        <v>6</v>
      </c>
      <c r="N5" s="3" t="s">
        <v>4</v>
      </c>
      <c r="O5" s="9"/>
      <c r="P5" s="9"/>
      <c r="Q5" s="9"/>
    </row>
    <row r="6" spans="1:17" x14ac:dyDescent="0.3">
      <c r="A6" s="4">
        <v>1</v>
      </c>
      <c r="B6" s="5" t="s">
        <v>8</v>
      </c>
      <c r="C6" s="29">
        <v>9</v>
      </c>
      <c r="D6" s="29">
        <v>10</v>
      </c>
      <c r="E6" s="29">
        <f>SUM(C6:D6)</f>
        <v>19</v>
      </c>
      <c r="F6" s="29">
        <v>3</v>
      </c>
      <c r="G6" s="29">
        <v>15</v>
      </c>
      <c r="H6" s="29">
        <f>SUM(F6:G6)</f>
        <v>18</v>
      </c>
      <c r="I6" s="29">
        <v>8</v>
      </c>
      <c r="J6" s="29">
        <v>20</v>
      </c>
      <c r="K6" s="29">
        <f>SUM(I6:J6)</f>
        <v>28</v>
      </c>
      <c r="L6" s="29" t="s">
        <v>50</v>
      </c>
      <c r="M6" s="29" t="s">
        <v>50</v>
      </c>
      <c r="N6" s="29">
        <f>SUM(L6:M6)</f>
        <v>0</v>
      </c>
      <c r="O6" s="29">
        <f>E6+H6+K6+N6</f>
        <v>65</v>
      </c>
      <c r="P6" s="27">
        <f>(O6*100)/O18</f>
        <v>12.241054613935971</v>
      </c>
      <c r="Q6" s="16"/>
    </row>
    <row r="7" spans="1:17" x14ac:dyDescent="0.3">
      <c r="A7" s="4">
        <v>2</v>
      </c>
      <c r="B7" s="6" t="s">
        <v>9</v>
      </c>
      <c r="C7" s="29">
        <v>4</v>
      </c>
      <c r="D7" s="29">
        <v>3</v>
      </c>
      <c r="E7" s="29">
        <f t="shared" ref="E7:E18" si="0">SUM(C7:D7)</f>
        <v>7</v>
      </c>
      <c r="F7" s="29">
        <v>15</v>
      </c>
      <c r="G7" s="29">
        <v>14</v>
      </c>
      <c r="H7" s="29">
        <f t="shared" ref="H7:H18" si="1">SUM(F7:G7)</f>
        <v>29</v>
      </c>
      <c r="I7" s="29">
        <v>19</v>
      </c>
      <c r="J7" s="29">
        <v>28</v>
      </c>
      <c r="K7" s="29">
        <f t="shared" ref="K7:K18" si="2">SUM(I7:J7)</f>
        <v>47</v>
      </c>
      <c r="L7" s="29" t="s">
        <v>50</v>
      </c>
      <c r="M7" s="29" t="s">
        <v>50</v>
      </c>
      <c r="N7" s="29">
        <f t="shared" ref="N7:N18" si="3">SUM(L7:M7)</f>
        <v>0</v>
      </c>
      <c r="O7" s="29">
        <f t="shared" ref="O7:O18" si="4">E7+H7+K7+N7</f>
        <v>83</v>
      </c>
      <c r="P7" s="27">
        <f>(O7*100)/531</f>
        <v>15.630885122410547</v>
      </c>
      <c r="Q7" s="16"/>
    </row>
    <row r="8" spans="1:17" x14ac:dyDescent="0.3">
      <c r="A8" s="4">
        <v>3</v>
      </c>
      <c r="B8" s="6" t="s">
        <v>10</v>
      </c>
      <c r="C8" s="29">
        <v>6</v>
      </c>
      <c r="D8" s="29">
        <v>5</v>
      </c>
      <c r="E8" s="29">
        <f t="shared" si="0"/>
        <v>11</v>
      </c>
      <c r="F8" s="29">
        <v>7</v>
      </c>
      <c r="G8" s="29">
        <v>20</v>
      </c>
      <c r="H8" s="29">
        <f t="shared" si="1"/>
        <v>27</v>
      </c>
      <c r="I8" s="29">
        <v>5</v>
      </c>
      <c r="J8" s="29">
        <v>13</v>
      </c>
      <c r="K8" s="29">
        <f t="shared" si="2"/>
        <v>18</v>
      </c>
      <c r="L8" s="29" t="s">
        <v>50</v>
      </c>
      <c r="M8" s="29" t="s">
        <v>50</v>
      </c>
      <c r="N8" s="29">
        <f t="shared" si="3"/>
        <v>0</v>
      </c>
      <c r="O8" s="29">
        <f t="shared" si="4"/>
        <v>56</v>
      </c>
      <c r="P8" s="27">
        <f t="shared" ref="P8:P18" si="5">(O8*100)/531</f>
        <v>10.546139359698682</v>
      </c>
      <c r="Q8" s="16"/>
    </row>
    <row r="9" spans="1:17" x14ac:dyDescent="0.3">
      <c r="A9" s="4">
        <v>4</v>
      </c>
      <c r="B9" s="5" t="s">
        <v>11</v>
      </c>
      <c r="C9" s="29">
        <v>6</v>
      </c>
      <c r="D9" s="29">
        <v>7</v>
      </c>
      <c r="E9" s="29">
        <f t="shared" si="0"/>
        <v>13</v>
      </c>
      <c r="F9" s="29">
        <v>11</v>
      </c>
      <c r="G9" s="29">
        <v>27</v>
      </c>
      <c r="H9" s="29">
        <f t="shared" si="1"/>
        <v>38</v>
      </c>
      <c r="I9" s="29">
        <v>16</v>
      </c>
      <c r="J9" s="29">
        <v>31</v>
      </c>
      <c r="K9" s="29">
        <f t="shared" si="2"/>
        <v>47</v>
      </c>
      <c r="L9" s="29" t="s">
        <v>50</v>
      </c>
      <c r="M9" s="29" t="s">
        <v>50</v>
      </c>
      <c r="N9" s="29">
        <f t="shared" si="3"/>
        <v>0</v>
      </c>
      <c r="O9" s="29">
        <f t="shared" si="4"/>
        <v>98</v>
      </c>
      <c r="P9" s="27">
        <f t="shared" si="5"/>
        <v>18.455743879472692</v>
      </c>
      <c r="Q9" s="16"/>
    </row>
    <row r="10" spans="1:17" x14ac:dyDescent="0.3">
      <c r="A10" s="4">
        <v>5</v>
      </c>
      <c r="B10" s="5" t="s">
        <v>12</v>
      </c>
      <c r="C10" s="29">
        <v>5</v>
      </c>
      <c r="D10" s="29">
        <v>2</v>
      </c>
      <c r="E10" s="29">
        <f t="shared" si="0"/>
        <v>7</v>
      </c>
      <c r="F10" s="29">
        <v>14</v>
      </c>
      <c r="G10" s="29">
        <v>6</v>
      </c>
      <c r="H10" s="29">
        <f t="shared" si="1"/>
        <v>20</v>
      </c>
      <c r="I10" s="29">
        <v>12</v>
      </c>
      <c r="J10" s="29">
        <v>8</v>
      </c>
      <c r="K10" s="29">
        <f t="shared" si="2"/>
        <v>20</v>
      </c>
      <c r="L10" s="29" t="s">
        <v>50</v>
      </c>
      <c r="M10" s="29" t="s">
        <v>50</v>
      </c>
      <c r="N10" s="29">
        <f t="shared" si="3"/>
        <v>0</v>
      </c>
      <c r="O10" s="29">
        <f t="shared" si="4"/>
        <v>47</v>
      </c>
      <c r="P10" s="27">
        <f t="shared" si="5"/>
        <v>8.8512241054613927</v>
      </c>
      <c r="Q10" s="16"/>
    </row>
    <row r="11" spans="1:17" x14ac:dyDescent="0.3">
      <c r="A11" s="4">
        <v>6</v>
      </c>
      <c r="B11" s="5" t="s">
        <v>13</v>
      </c>
      <c r="C11" s="29">
        <v>1</v>
      </c>
      <c r="D11" s="29">
        <v>3</v>
      </c>
      <c r="E11" s="29">
        <f t="shared" si="0"/>
        <v>4</v>
      </c>
      <c r="F11" s="29">
        <v>1</v>
      </c>
      <c r="G11" s="29">
        <v>8</v>
      </c>
      <c r="H11" s="29">
        <f t="shared" si="1"/>
        <v>9</v>
      </c>
      <c r="I11" s="29">
        <v>6</v>
      </c>
      <c r="J11" s="29">
        <v>2</v>
      </c>
      <c r="K11" s="29">
        <f t="shared" si="2"/>
        <v>8</v>
      </c>
      <c r="L11" s="29" t="s">
        <v>50</v>
      </c>
      <c r="M11" s="29" t="s">
        <v>50</v>
      </c>
      <c r="N11" s="29">
        <f t="shared" si="3"/>
        <v>0</v>
      </c>
      <c r="O11" s="29">
        <f t="shared" si="4"/>
        <v>21</v>
      </c>
      <c r="P11" s="27">
        <f t="shared" si="5"/>
        <v>3.9548022598870056</v>
      </c>
      <c r="Q11" s="16"/>
    </row>
    <row r="12" spans="1:17" x14ac:dyDescent="0.3">
      <c r="A12" s="4">
        <v>7</v>
      </c>
      <c r="B12" s="5" t="s">
        <v>14</v>
      </c>
      <c r="C12" s="29">
        <v>1</v>
      </c>
      <c r="D12" s="29">
        <v>2</v>
      </c>
      <c r="E12" s="29">
        <f t="shared" si="0"/>
        <v>3</v>
      </c>
      <c r="F12" s="29">
        <v>3</v>
      </c>
      <c r="G12" s="29">
        <v>2</v>
      </c>
      <c r="H12" s="29">
        <f t="shared" si="1"/>
        <v>5</v>
      </c>
      <c r="I12" s="29">
        <v>3</v>
      </c>
      <c r="J12" s="29">
        <v>16</v>
      </c>
      <c r="K12" s="29">
        <f t="shared" si="2"/>
        <v>19</v>
      </c>
      <c r="L12" s="29" t="s">
        <v>50</v>
      </c>
      <c r="M12" s="29" t="s">
        <v>50</v>
      </c>
      <c r="N12" s="29">
        <f t="shared" si="3"/>
        <v>0</v>
      </c>
      <c r="O12" s="29">
        <f t="shared" si="4"/>
        <v>27</v>
      </c>
      <c r="P12" s="27">
        <f t="shared" si="5"/>
        <v>5.0847457627118642</v>
      </c>
      <c r="Q12" s="16"/>
    </row>
    <row r="13" spans="1:17" x14ac:dyDescent="0.3">
      <c r="A13" s="4">
        <v>8</v>
      </c>
      <c r="B13" s="5" t="s">
        <v>15</v>
      </c>
      <c r="C13" s="29">
        <v>2</v>
      </c>
      <c r="D13" s="29">
        <v>4</v>
      </c>
      <c r="E13" s="29">
        <f t="shared" si="0"/>
        <v>6</v>
      </c>
      <c r="F13" s="29">
        <v>6</v>
      </c>
      <c r="G13" s="29">
        <v>6</v>
      </c>
      <c r="H13" s="29">
        <f t="shared" si="1"/>
        <v>12</v>
      </c>
      <c r="I13" s="29">
        <v>4</v>
      </c>
      <c r="J13" s="29">
        <v>9</v>
      </c>
      <c r="K13" s="29">
        <f t="shared" si="2"/>
        <v>13</v>
      </c>
      <c r="L13" s="29" t="s">
        <v>50</v>
      </c>
      <c r="M13" s="29" t="s">
        <v>50</v>
      </c>
      <c r="N13" s="29">
        <f t="shared" si="3"/>
        <v>0</v>
      </c>
      <c r="O13" s="29">
        <f t="shared" si="4"/>
        <v>31</v>
      </c>
      <c r="P13" s="27">
        <f t="shared" si="5"/>
        <v>5.8380414312617699</v>
      </c>
      <c r="Q13" s="16"/>
    </row>
    <row r="14" spans="1:17" x14ac:dyDescent="0.3">
      <c r="A14" s="4">
        <v>22</v>
      </c>
      <c r="B14" s="5" t="s">
        <v>25</v>
      </c>
      <c r="C14" s="29"/>
      <c r="D14" s="29"/>
      <c r="E14" s="29">
        <f t="shared" si="0"/>
        <v>0</v>
      </c>
      <c r="F14" s="29"/>
      <c r="G14" s="29">
        <v>4</v>
      </c>
      <c r="H14" s="29">
        <f t="shared" si="1"/>
        <v>4</v>
      </c>
      <c r="I14" s="29">
        <v>4</v>
      </c>
      <c r="J14" s="29">
        <v>2</v>
      </c>
      <c r="K14" s="29">
        <f t="shared" si="2"/>
        <v>6</v>
      </c>
      <c r="L14" s="29" t="s">
        <v>50</v>
      </c>
      <c r="M14" s="29" t="s">
        <v>50</v>
      </c>
      <c r="N14" s="29">
        <f t="shared" si="3"/>
        <v>0</v>
      </c>
      <c r="O14" s="29">
        <f t="shared" si="4"/>
        <v>10</v>
      </c>
      <c r="P14" s="27">
        <f t="shared" si="5"/>
        <v>1.8832391713747645</v>
      </c>
      <c r="Q14" s="16"/>
    </row>
    <row r="15" spans="1:17" x14ac:dyDescent="0.3">
      <c r="A15" s="4">
        <v>23</v>
      </c>
      <c r="B15" s="5" t="s">
        <v>26</v>
      </c>
      <c r="C15" s="29">
        <v>1</v>
      </c>
      <c r="D15" s="29">
        <v>3</v>
      </c>
      <c r="E15" s="29">
        <f t="shared" si="0"/>
        <v>4</v>
      </c>
      <c r="F15" s="29">
        <v>2</v>
      </c>
      <c r="G15" s="29">
        <v>4</v>
      </c>
      <c r="H15" s="29">
        <f t="shared" si="1"/>
        <v>6</v>
      </c>
      <c r="I15" s="29"/>
      <c r="J15" s="29">
        <v>3</v>
      </c>
      <c r="K15" s="29">
        <f t="shared" si="2"/>
        <v>3</v>
      </c>
      <c r="L15" s="29" t="s">
        <v>50</v>
      </c>
      <c r="M15" s="29" t="s">
        <v>50</v>
      </c>
      <c r="N15" s="29">
        <f t="shared" si="3"/>
        <v>0</v>
      </c>
      <c r="O15" s="29">
        <f t="shared" si="4"/>
        <v>13</v>
      </c>
      <c r="P15" s="27">
        <f t="shared" si="5"/>
        <v>2.4482109227871938</v>
      </c>
      <c r="Q15" s="16"/>
    </row>
    <row r="16" spans="1:17" x14ac:dyDescent="0.3">
      <c r="A16" s="4">
        <v>30</v>
      </c>
      <c r="B16" s="5" t="s">
        <v>33</v>
      </c>
      <c r="C16" s="29"/>
      <c r="D16" s="29">
        <v>4</v>
      </c>
      <c r="E16" s="29">
        <f t="shared" si="0"/>
        <v>4</v>
      </c>
      <c r="F16" s="29">
        <v>5</v>
      </c>
      <c r="G16" s="29">
        <v>16</v>
      </c>
      <c r="H16" s="29">
        <f t="shared" si="1"/>
        <v>21</v>
      </c>
      <c r="I16" s="29">
        <v>17</v>
      </c>
      <c r="J16" s="29">
        <v>21</v>
      </c>
      <c r="K16" s="29">
        <f t="shared" si="2"/>
        <v>38</v>
      </c>
      <c r="L16" s="29" t="s">
        <v>50</v>
      </c>
      <c r="M16" s="29" t="s">
        <v>50</v>
      </c>
      <c r="N16" s="29">
        <f t="shared" si="3"/>
        <v>0</v>
      </c>
      <c r="O16" s="29">
        <f t="shared" si="4"/>
        <v>63</v>
      </c>
      <c r="P16" s="27">
        <f t="shared" si="5"/>
        <v>11.864406779661017</v>
      </c>
      <c r="Q16" s="16"/>
    </row>
    <row r="17" spans="1:17" x14ac:dyDescent="0.3">
      <c r="A17" s="4">
        <v>32</v>
      </c>
      <c r="B17" s="5" t="s">
        <v>35</v>
      </c>
      <c r="C17" s="29"/>
      <c r="D17" s="29">
        <v>1</v>
      </c>
      <c r="E17" s="29">
        <f t="shared" si="0"/>
        <v>1</v>
      </c>
      <c r="F17" s="29">
        <v>2</v>
      </c>
      <c r="G17" s="29">
        <v>2</v>
      </c>
      <c r="H17" s="29">
        <f t="shared" si="1"/>
        <v>4</v>
      </c>
      <c r="I17" s="29">
        <v>7</v>
      </c>
      <c r="J17" s="29">
        <v>5</v>
      </c>
      <c r="K17" s="29">
        <f t="shared" si="2"/>
        <v>12</v>
      </c>
      <c r="L17" s="29" t="s">
        <v>50</v>
      </c>
      <c r="M17" s="29" t="s">
        <v>50</v>
      </c>
      <c r="N17" s="29">
        <f t="shared" si="3"/>
        <v>0</v>
      </c>
      <c r="O17" s="29">
        <f t="shared" si="4"/>
        <v>17</v>
      </c>
      <c r="P17" s="27">
        <f t="shared" si="5"/>
        <v>3.2015065913370999</v>
      </c>
      <c r="Q17" s="16"/>
    </row>
    <row r="18" spans="1:17" s="20" customFormat="1" x14ac:dyDescent="0.3">
      <c r="A18" s="19" t="s">
        <v>4</v>
      </c>
      <c r="B18" s="19"/>
      <c r="C18" s="30">
        <f>SUM(C6:C17)</f>
        <v>35</v>
      </c>
      <c r="D18" s="30">
        <f>SUM(D6:D17)</f>
        <v>44</v>
      </c>
      <c r="E18" s="30">
        <f t="shared" ref="E18:O18" si="6">SUM(E6:E17)</f>
        <v>79</v>
      </c>
      <c r="F18" s="30">
        <f t="shared" si="6"/>
        <v>69</v>
      </c>
      <c r="G18" s="30">
        <f t="shared" si="6"/>
        <v>124</v>
      </c>
      <c r="H18" s="30">
        <f t="shared" si="6"/>
        <v>193</v>
      </c>
      <c r="I18" s="30">
        <f t="shared" si="6"/>
        <v>101</v>
      </c>
      <c r="J18" s="30">
        <f t="shared" si="6"/>
        <v>158</v>
      </c>
      <c r="K18" s="30">
        <f t="shared" si="6"/>
        <v>259</v>
      </c>
      <c r="L18" s="30">
        <f t="shared" si="6"/>
        <v>0</v>
      </c>
      <c r="M18" s="30">
        <f t="shared" si="6"/>
        <v>0</v>
      </c>
      <c r="N18" s="30">
        <f t="shared" si="6"/>
        <v>0</v>
      </c>
      <c r="O18" s="30">
        <f>SUM(O6:O17)</f>
        <v>531</v>
      </c>
      <c r="P18" s="31">
        <f t="shared" si="5"/>
        <v>100</v>
      </c>
      <c r="Q18" s="21"/>
    </row>
  </sheetData>
  <mergeCells count="11">
    <mergeCell ref="A18:B18"/>
    <mergeCell ref="Q3:Q5"/>
    <mergeCell ref="C3:N3"/>
    <mergeCell ref="A1:Q1"/>
    <mergeCell ref="A3:B5"/>
    <mergeCell ref="C4:E4"/>
    <mergeCell ref="F4:H4"/>
    <mergeCell ref="I4:K4"/>
    <mergeCell ref="L4:N4"/>
    <mergeCell ref="O3:O5"/>
    <mergeCell ref="P3:P5"/>
  </mergeCells>
  <pageMargins left="0.25" right="0.25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view="pageBreakPreview" zoomScaleNormal="100" zoomScaleSheetLayoutView="100" zoomScalePageLayoutView="145" workbookViewId="0">
      <selection activeCell="U11" sqref="U11"/>
    </sheetView>
  </sheetViews>
  <sheetFormatPr defaultRowHeight="18.75" x14ac:dyDescent="0.3"/>
  <cols>
    <col min="1" max="1" width="3.125" style="1" customWidth="1"/>
    <col min="2" max="2" width="47.375" style="1" customWidth="1"/>
    <col min="3" max="4" width="8.625" style="17" customWidth="1"/>
    <col min="5" max="5" width="7.125" style="17" customWidth="1"/>
    <col min="6" max="14" width="8.625" style="17" customWidth="1"/>
    <col min="15" max="16" width="9" style="17"/>
    <col min="17" max="17" width="10" style="17" customWidth="1"/>
    <col min="18" max="16384" width="9" style="1"/>
  </cols>
  <sheetData>
    <row r="1" spans="1:17" ht="23.25" x14ac:dyDescent="0.3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3" spans="1:17" x14ac:dyDescent="0.3">
      <c r="A3" s="9" t="s">
        <v>0</v>
      </c>
      <c r="B3" s="9"/>
      <c r="C3" s="12" t="s">
        <v>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9" t="s">
        <v>48</v>
      </c>
      <c r="P3" s="9" t="s">
        <v>40</v>
      </c>
      <c r="Q3" s="10" t="s">
        <v>42</v>
      </c>
    </row>
    <row r="4" spans="1:17" x14ac:dyDescent="0.3">
      <c r="A4" s="9"/>
      <c r="B4" s="9"/>
      <c r="C4" s="9" t="s">
        <v>44</v>
      </c>
      <c r="D4" s="9"/>
      <c r="E4" s="9"/>
      <c r="F4" s="9" t="s">
        <v>45</v>
      </c>
      <c r="G4" s="9"/>
      <c r="H4" s="9"/>
      <c r="I4" s="9" t="s">
        <v>46</v>
      </c>
      <c r="J4" s="9"/>
      <c r="K4" s="9"/>
      <c r="L4" s="9" t="s">
        <v>47</v>
      </c>
      <c r="M4" s="9"/>
      <c r="N4" s="9"/>
      <c r="O4" s="9"/>
      <c r="P4" s="9"/>
      <c r="Q4" s="9"/>
    </row>
    <row r="5" spans="1:17" x14ac:dyDescent="0.3">
      <c r="A5" s="9"/>
      <c r="B5" s="9"/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3" t="s">
        <v>6</v>
      </c>
      <c r="N5" s="3" t="s">
        <v>4</v>
      </c>
      <c r="O5" s="9"/>
      <c r="P5" s="9"/>
      <c r="Q5" s="9"/>
    </row>
    <row r="6" spans="1:17" x14ac:dyDescent="0.3">
      <c r="A6" s="4">
        <v>1</v>
      </c>
      <c r="B6" s="5" t="s">
        <v>8</v>
      </c>
      <c r="C6" s="32"/>
      <c r="D6" s="32">
        <v>5</v>
      </c>
      <c r="E6" s="32">
        <f>SUM(C6:D6)</f>
        <v>5</v>
      </c>
      <c r="F6" s="32">
        <v>1</v>
      </c>
      <c r="G6" s="32">
        <v>5</v>
      </c>
      <c r="H6" s="32">
        <f>SUM(F6:G6)</f>
        <v>6</v>
      </c>
      <c r="I6" s="32">
        <v>3</v>
      </c>
      <c r="J6" s="32">
        <v>3</v>
      </c>
      <c r="K6" s="32">
        <f>SUM(I6:J6)</f>
        <v>6</v>
      </c>
      <c r="L6" s="32" t="s">
        <v>50</v>
      </c>
      <c r="M6" s="32" t="s">
        <v>50</v>
      </c>
      <c r="N6" s="32">
        <f>SUM(L6:M6)</f>
        <v>0</v>
      </c>
      <c r="O6" s="32">
        <f>E6+H6+K6+N6</f>
        <v>17</v>
      </c>
      <c r="P6" s="33">
        <f>(O6*100)/512</f>
        <v>3.3203125</v>
      </c>
      <c r="Q6" s="32"/>
    </row>
    <row r="7" spans="1:17" x14ac:dyDescent="0.3">
      <c r="A7" s="4">
        <v>2</v>
      </c>
      <c r="B7" s="6" t="s">
        <v>9</v>
      </c>
      <c r="C7" s="32">
        <v>1</v>
      </c>
      <c r="D7" s="32">
        <v>3</v>
      </c>
      <c r="E7" s="32">
        <f t="shared" ref="E7:E38" si="0">SUM(C7:D7)</f>
        <v>4</v>
      </c>
      <c r="F7" s="32">
        <v>1</v>
      </c>
      <c r="G7" s="32">
        <v>4</v>
      </c>
      <c r="H7" s="32">
        <f t="shared" ref="H7:H38" si="1">SUM(F7:G7)</f>
        <v>5</v>
      </c>
      <c r="I7" s="32">
        <v>2</v>
      </c>
      <c r="J7" s="32">
        <v>6</v>
      </c>
      <c r="K7" s="32">
        <f t="shared" ref="K7:K38" si="2">SUM(I7:J7)</f>
        <v>8</v>
      </c>
      <c r="L7" s="32" t="s">
        <v>50</v>
      </c>
      <c r="M7" s="32" t="s">
        <v>50</v>
      </c>
      <c r="N7" s="32">
        <f t="shared" ref="N7:N38" si="3">SUM(L7:M7)</f>
        <v>0</v>
      </c>
      <c r="O7" s="32">
        <f t="shared" ref="O7:O38" si="4">E7+H7+K7+N7</f>
        <v>17</v>
      </c>
      <c r="P7" s="33">
        <f t="shared" ref="P7:P37" si="5">(O7*100)/512</f>
        <v>3.3203125</v>
      </c>
      <c r="Q7" s="32"/>
    </row>
    <row r="8" spans="1:17" x14ac:dyDescent="0.3">
      <c r="A8" s="4">
        <v>3</v>
      </c>
      <c r="B8" s="6" t="s">
        <v>10</v>
      </c>
      <c r="C8" s="32">
        <v>1</v>
      </c>
      <c r="D8" s="32">
        <v>4</v>
      </c>
      <c r="E8" s="32">
        <f t="shared" si="0"/>
        <v>5</v>
      </c>
      <c r="F8" s="32">
        <v>2</v>
      </c>
      <c r="G8" s="32">
        <v>5</v>
      </c>
      <c r="H8" s="32">
        <f t="shared" si="1"/>
        <v>7</v>
      </c>
      <c r="I8" s="32">
        <v>3</v>
      </c>
      <c r="J8" s="32">
        <v>3</v>
      </c>
      <c r="K8" s="32">
        <f t="shared" si="2"/>
        <v>6</v>
      </c>
      <c r="L8" s="32" t="s">
        <v>50</v>
      </c>
      <c r="M8" s="32" t="s">
        <v>50</v>
      </c>
      <c r="N8" s="32">
        <f t="shared" si="3"/>
        <v>0</v>
      </c>
      <c r="O8" s="32">
        <f t="shared" si="4"/>
        <v>18</v>
      </c>
      <c r="P8" s="33">
        <f t="shared" si="5"/>
        <v>3.515625</v>
      </c>
      <c r="Q8" s="32"/>
    </row>
    <row r="9" spans="1:17" x14ac:dyDescent="0.3">
      <c r="A9" s="4">
        <v>4</v>
      </c>
      <c r="B9" s="5" t="s">
        <v>11</v>
      </c>
      <c r="C9" s="32"/>
      <c r="D9" s="32">
        <v>2</v>
      </c>
      <c r="E9" s="32">
        <f t="shared" si="0"/>
        <v>2</v>
      </c>
      <c r="F9" s="32">
        <v>3</v>
      </c>
      <c r="G9" s="32">
        <v>10</v>
      </c>
      <c r="H9" s="32">
        <f t="shared" si="1"/>
        <v>13</v>
      </c>
      <c r="I9" s="32">
        <v>4</v>
      </c>
      <c r="J9" s="32">
        <v>15</v>
      </c>
      <c r="K9" s="32">
        <f t="shared" si="2"/>
        <v>19</v>
      </c>
      <c r="L9" s="32" t="s">
        <v>50</v>
      </c>
      <c r="M9" s="32" t="s">
        <v>50</v>
      </c>
      <c r="N9" s="32">
        <f t="shared" si="3"/>
        <v>0</v>
      </c>
      <c r="O9" s="32">
        <f t="shared" si="4"/>
        <v>34</v>
      </c>
      <c r="P9" s="33">
        <f t="shared" si="5"/>
        <v>6.640625</v>
      </c>
      <c r="Q9" s="32"/>
    </row>
    <row r="10" spans="1:17" x14ac:dyDescent="0.3">
      <c r="A10" s="4">
        <v>5</v>
      </c>
      <c r="B10" s="5" t="s">
        <v>12</v>
      </c>
      <c r="C10" s="32">
        <v>1</v>
      </c>
      <c r="D10" s="32">
        <v>2</v>
      </c>
      <c r="E10" s="32">
        <f t="shared" si="0"/>
        <v>3</v>
      </c>
      <c r="F10" s="32">
        <v>2</v>
      </c>
      <c r="G10" s="32">
        <v>4</v>
      </c>
      <c r="H10" s="32">
        <f t="shared" si="1"/>
        <v>6</v>
      </c>
      <c r="I10" s="32">
        <v>5</v>
      </c>
      <c r="J10" s="32">
        <v>4</v>
      </c>
      <c r="K10" s="32">
        <f t="shared" si="2"/>
        <v>9</v>
      </c>
      <c r="L10" s="32" t="s">
        <v>50</v>
      </c>
      <c r="M10" s="32" t="s">
        <v>50</v>
      </c>
      <c r="N10" s="32">
        <f t="shared" si="3"/>
        <v>0</v>
      </c>
      <c r="O10" s="32">
        <f t="shared" si="4"/>
        <v>18</v>
      </c>
      <c r="P10" s="33">
        <f t="shared" si="5"/>
        <v>3.515625</v>
      </c>
      <c r="Q10" s="32"/>
    </row>
    <row r="11" spans="1:17" x14ac:dyDescent="0.3">
      <c r="A11" s="4">
        <v>6</v>
      </c>
      <c r="B11" s="5" t="s">
        <v>13</v>
      </c>
      <c r="C11" s="32">
        <v>1</v>
      </c>
      <c r="D11" s="32">
        <v>1</v>
      </c>
      <c r="E11" s="32">
        <f t="shared" si="0"/>
        <v>2</v>
      </c>
      <c r="F11" s="32">
        <v>2</v>
      </c>
      <c r="G11" s="32">
        <v>4</v>
      </c>
      <c r="H11" s="32">
        <f t="shared" si="1"/>
        <v>6</v>
      </c>
      <c r="I11" s="32"/>
      <c r="J11" s="32">
        <v>5</v>
      </c>
      <c r="K11" s="32">
        <f t="shared" si="2"/>
        <v>5</v>
      </c>
      <c r="L11" s="32" t="s">
        <v>50</v>
      </c>
      <c r="M11" s="32" t="s">
        <v>50</v>
      </c>
      <c r="N11" s="32">
        <f t="shared" si="3"/>
        <v>0</v>
      </c>
      <c r="O11" s="32">
        <f t="shared" si="4"/>
        <v>13</v>
      </c>
      <c r="P11" s="33">
        <f t="shared" si="5"/>
        <v>2.5390625</v>
      </c>
      <c r="Q11" s="32"/>
    </row>
    <row r="12" spans="1:17" x14ac:dyDescent="0.3">
      <c r="A12" s="4">
        <v>7</v>
      </c>
      <c r="B12" s="5" t="s">
        <v>14</v>
      </c>
      <c r="C12" s="32"/>
      <c r="D12" s="32"/>
      <c r="E12" s="32">
        <f t="shared" si="0"/>
        <v>0</v>
      </c>
      <c r="F12" s="32"/>
      <c r="G12" s="32"/>
      <c r="H12" s="32">
        <f t="shared" si="1"/>
        <v>0</v>
      </c>
      <c r="I12" s="32"/>
      <c r="J12" s="32">
        <v>4</v>
      </c>
      <c r="K12" s="32">
        <f t="shared" si="2"/>
        <v>4</v>
      </c>
      <c r="L12" s="32" t="s">
        <v>50</v>
      </c>
      <c r="M12" s="32" t="s">
        <v>50</v>
      </c>
      <c r="N12" s="32">
        <f t="shared" si="3"/>
        <v>0</v>
      </c>
      <c r="O12" s="32">
        <f t="shared" si="4"/>
        <v>4</v>
      </c>
      <c r="P12" s="33">
        <f t="shared" si="5"/>
        <v>0.78125</v>
      </c>
      <c r="Q12" s="32"/>
    </row>
    <row r="13" spans="1:17" x14ac:dyDescent="0.3">
      <c r="A13" s="4">
        <v>8</v>
      </c>
      <c r="B13" s="5" t="s">
        <v>15</v>
      </c>
      <c r="C13" s="32"/>
      <c r="D13" s="32"/>
      <c r="E13" s="32">
        <f t="shared" si="0"/>
        <v>0</v>
      </c>
      <c r="F13" s="32"/>
      <c r="G13" s="32"/>
      <c r="H13" s="32">
        <f t="shared" si="1"/>
        <v>0</v>
      </c>
      <c r="I13" s="32">
        <v>1</v>
      </c>
      <c r="J13" s="32">
        <v>6</v>
      </c>
      <c r="K13" s="32">
        <f t="shared" si="2"/>
        <v>7</v>
      </c>
      <c r="L13" s="32" t="s">
        <v>50</v>
      </c>
      <c r="M13" s="32" t="s">
        <v>50</v>
      </c>
      <c r="N13" s="32">
        <f t="shared" si="3"/>
        <v>0</v>
      </c>
      <c r="O13" s="32">
        <f t="shared" si="4"/>
        <v>7</v>
      </c>
      <c r="P13" s="33">
        <f t="shared" si="5"/>
        <v>1.3671875</v>
      </c>
      <c r="Q13" s="32"/>
    </row>
    <row r="14" spans="1:17" x14ac:dyDescent="0.3">
      <c r="A14" s="4">
        <v>9</v>
      </c>
      <c r="B14" s="5" t="s">
        <v>16</v>
      </c>
      <c r="C14" s="32"/>
      <c r="D14" s="32"/>
      <c r="E14" s="32">
        <f t="shared" si="0"/>
        <v>0</v>
      </c>
      <c r="F14" s="32"/>
      <c r="G14" s="32">
        <v>1</v>
      </c>
      <c r="H14" s="32">
        <f t="shared" si="1"/>
        <v>1</v>
      </c>
      <c r="I14" s="32"/>
      <c r="J14" s="32">
        <v>5</v>
      </c>
      <c r="K14" s="32">
        <f t="shared" si="2"/>
        <v>5</v>
      </c>
      <c r="L14" s="32" t="s">
        <v>50</v>
      </c>
      <c r="M14" s="32" t="s">
        <v>50</v>
      </c>
      <c r="N14" s="32">
        <f t="shared" si="3"/>
        <v>0</v>
      </c>
      <c r="O14" s="32">
        <f t="shared" si="4"/>
        <v>6</v>
      </c>
      <c r="P14" s="33">
        <f t="shared" si="5"/>
        <v>1.171875</v>
      </c>
      <c r="Q14" s="32"/>
    </row>
    <row r="15" spans="1:17" x14ac:dyDescent="0.3">
      <c r="A15" s="4">
        <v>10</v>
      </c>
      <c r="B15" s="5" t="s">
        <v>17</v>
      </c>
      <c r="C15" s="32"/>
      <c r="D15" s="32">
        <v>1</v>
      </c>
      <c r="E15" s="32">
        <f t="shared" si="0"/>
        <v>1</v>
      </c>
      <c r="F15" s="32"/>
      <c r="G15" s="32"/>
      <c r="H15" s="32">
        <f t="shared" si="1"/>
        <v>0</v>
      </c>
      <c r="I15" s="32"/>
      <c r="J15" s="32"/>
      <c r="K15" s="32">
        <f t="shared" si="2"/>
        <v>0</v>
      </c>
      <c r="L15" s="32" t="s">
        <v>50</v>
      </c>
      <c r="M15" s="32" t="s">
        <v>50</v>
      </c>
      <c r="N15" s="32">
        <f t="shared" si="3"/>
        <v>0</v>
      </c>
      <c r="O15" s="32">
        <f t="shared" si="4"/>
        <v>1</v>
      </c>
      <c r="P15" s="33">
        <f t="shared" si="5"/>
        <v>0.1953125</v>
      </c>
      <c r="Q15" s="32"/>
    </row>
    <row r="16" spans="1:17" x14ac:dyDescent="0.3">
      <c r="A16" s="4">
        <v>11</v>
      </c>
      <c r="B16" s="5" t="s">
        <v>18</v>
      </c>
      <c r="C16" s="32">
        <v>15</v>
      </c>
      <c r="D16" s="32">
        <v>2</v>
      </c>
      <c r="E16" s="32">
        <f t="shared" si="0"/>
        <v>17</v>
      </c>
      <c r="F16" s="32">
        <v>46</v>
      </c>
      <c r="G16" s="32">
        <v>15</v>
      </c>
      <c r="H16" s="32">
        <f t="shared" si="1"/>
        <v>61</v>
      </c>
      <c r="I16" s="32">
        <v>17</v>
      </c>
      <c r="J16" s="32">
        <v>27</v>
      </c>
      <c r="K16" s="32">
        <f t="shared" si="2"/>
        <v>44</v>
      </c>
      <c r="L16" s="32" t="s">
        <v>50</v>
      </c>
      <c r="M16" s="32" t="s">
        <v>50</v>
      </c>
      <c r="N16" s="32">
        <f t="shared" si="3"/>
        <v>0</v>
      </c>
      <c r="O16" s="32">
        <f t="shared" si="4"/>
        <v>122</v>
      </c>
      <c r="P16" s="33">
        <f t="shared" si="5"/>
        <v>23.828125</v>
      </c>
      <c r="Q16" s="32"/>
    </row>
    <row r="17" spans="1:17" x14ac:dyDescent="0.3">
      <c r="A17" s="4">
        <v>12</v>
      </c>
      <c r="B17" s="5" t="s">
        <v>36</v>
      </c>
      <c r="C17" s="32"/>
      <c r="D17" s="32"/>
      <c r="E17" s="32">
        <f t="shared" si="0"/>
        <v>0</v>
      </c>
      <c r="F17" s="32"/>
      <c r="G17" s="32"/>
      <c r="H17" s="32">
        <f t="shared" si="1"/>
        <v>0</v>
      </c>
      <c r="I17" s="32">
        <v>1</v>
      </c>
      <c r="J17" s="32">
        <v>2</v>
      </c>
      <c r="K17" s="32">
        <f t="shared" si="2"/>
        <v>3</v>
      </c>
      <c r="L17" s="32" t="s">
        <v>50</v>
      </c>
      <c r="M17" s="32" t="s">
        <v>50</v>
      </c>
      <c r="N17" s="32">
        <f t="shared" si="3"/>
        <v>0</v>
      </c>
      <c r="O17" s="32">
        <f t="shared" si="4"/>
        <v>3</v>
      </c>
      <c r="P17" s="33">
        <f t="shared" si="5"/>
        <v>0.5859375</v>
      </c>
      <c r="Q17" s="32"/>
    </row>
    <row r="18" spans="1:17" x14ac:dyDescent="0.3">
      <c r="A18" s="4">
        <v>13</v>
      </c>
      <c r="B18" s="5" t="s">
        <v>37</v>
      </c>
      <c r="C18" s="32"/>
      <c r="D18" s="32"/>
      <c r="E18" s="32">
        <f t="shared" si="0"/>
        <v>0</v>
      </c>
      <c r="F18" s="32">
        <v>1</v>
      </c>
      <c r="G18" s="32"/>
      <c r="H18" s="32">
        <f t="shared" si="1"/>
        <v>1</v>
      </c>
      <c r="I18" s="32"/>
      <c r="J18" s="32">
        <v>3</v>
      </c>
      <c r="K18" s="32">
        <f t="shared" si="2"/>
        <v>3</v>
      </c>
      <c r="L18" s="32" t="s">
        <v>50</v>
      </c>
      <c r="M18" s="32" t="s">
        <v>50</v>
      </c>
      <c r="N18" s="32">
        <f t="shared" si="3"/>
        <v>0</v>
      </c>
      <c r="O18" s="32">
        <f t="shared" si="4"/>
        <v>4</v>
      </c>
      <c r="P18" s="33">
        <f t="shared" si="5"/>
        <v>0.78125</v>
      </c>
      <c r="Q18" s="32"/>
    </row>
    <row r="19" spans="1:17" x14ac:dyDescent="0.3">
      <c r="A19" s="4">
        <v>14</v>
      </c>
      <c r="B19" s="5" t="s">
        <v>38</v>
      </c>
      <c r="C19" s="32">
        <v>2</v>
      </c>
      <c r="D19" s="32">
        <v>9</v>
      </c>
      <c r="E19" s="32">
        <f t="shared" si="0"/>
        <v>11</v>
      </c>
      <c r="F19" s="32">
        <v>4</v>
      </c>
      <c r="G19" s="32">
        <v>26</v>
      </c>
      <c r="H19" s="32">
        <f t="shared" si="1"/>
        <v>30</v>
      </c>
      <c r="I19" s="32">
        <v>17</v>
      </c>
      <c r="J19" s="32">
        <v>25</v>
      </c>
      <c r="K19" s="32">
        <f t="shared" si="2"/>
        <v>42</v>
      </c>
      <c r="L19" s="32" t="s">
        <v>50</v>
      </c>
      <c r="M19" s="32" t="s">
        <v>50</v>
      </c>
      <c r="N19" s="32">
        <f t="shared" si="3"/>
        <v>0</v>
      </c>
      <c r="O19" s="32">
        <f t="shared" si="4"/>
        <v>83</v>
      </c>
      <c r="P19" s="33">
        <f t="shared" si="5"/>
        <v>16.2109375</v>
      </c>
      <c r="Q19" s="32"/>
    </row>
    <row r="20" spans="1:17" x14ac:dyDescent="0.3">
      <c r="A20" s="4">
        <v>15</v>
      </c>
      <c r="B20" s="5" t="s">
        <v>19</v>
      </c>
      <c r="C20" s="32">
        <v>1</v>
      </c>
      <c r="D20" s="32">
        <v>1</v>
      </c>
      <c r="E20" s="32">
        <f t="shared" si="0"/>
        <v>2</v>
      </c>
      <c r="F20" s="32">
        <v>1</v>
      </c>
      <c r="G20" s="32">
        <v>2</v>
      </c>
      <c r="H20" s="32">
        <f t="shared" si="1"/>
        <v>3</v>
      </c>
      <c r="I20" s="32">
        <v>1</v>
      </c>
      <c r="J20" s="32">
        <v>8</v>
      </c>
      <c r="K20" s="32">
        <f t="shared" si="2"/>
        <v>9</v>
      </c>
      <c r="L20" s="32" t="s">
        <v>50</v>
      </c>
      <c r="M20" s="32" t="s">
        <v>50</v>
      </c>
      <c r="N20" s="32">
        <f t="shared" si="3"/>
        <v>0</v>
      </c>
      <c r="O20" s="32">
        <f t="shared" si="4"/>
        <v>14</v>
      </c>
      <c r="P20" s="33">
        <f t="shared" si="5"/>
        <v>2.734375</v>
      </c>
      <c r="Q20" s="32"/>
    </row>
    <row r="21" spans="1:17" x14ac:dyDescent="0.3">
      <c r="A21" s="4">
        <v>16</v>
      </c>
      <c r="B21" s="5" t="s">
        <v>39</v>
      </c>
      <c r="C21" s="32"/>
      <c r="D21" s="32"/>
      <c r="E21" s="32">
        <f t="shared" si="0"/>
        <v>0</v>
      </c>
      <c r="F21" s="32"/>
      <c r="G21" s="32">
        <v>2</v>
      </c>
      <c r="H21" s="32">
        <f t="shared" si="1"/>
        <v>2</v>
      </c>
      <c r="I21" s="32"/>
      <c r="J21" s="32"/>
      <c r="K21" s="32">
        <f t="shared" si="2"/>
        <v>0</v>
      </c>
      <c r="L21" s="32" t="s">
        <v>50</v>
      </c>
      <c r="M21" s="32" t="s">
        <v>50</v>
      </c>
      <c r="N21" s="32">
        <f t="shared" si="3"/>
        <v>0</v>
      </c>
      <c r="O21" s="32">
        <f t="shared" si="4"/>
        <v>2</v>
      </c>
      <c r="P21" s="33">
        <f t="shared" si="5"/>
        <v>0.390625</v>
      </c>
      <c r="Q21" s="32"/>
    </row>
    <row r="22" spans="1:17" x14ac:dyDescent="0.3">
      <c r="A22" s="4">
        <v>17</v>
      </c>
      <c r="B22" s="5" t="s">
        <v>20</v>
      </c>
      <c r="C22" s="32"/>
      <c r="D22" s="32"/>
      <c r="E22" s="32">
        <f t="shared" si="0"/>
        <v>0</v>
      </c>
      <c r="F22" s="32"/>
      <c r="G22" s="32">
        <v>3</v>
      </c>
      <c r="H22" s="32">
        <f t="shared" si="1"/>
        <v>3</v>
      </c>
      <c r="I22" s="32">
        <v>1</v>
      </c>
      <c r="J22" s="32">
        <v>3</v>
      </c>
      <c r="K22" s="32">
        <f t="shared" si="2"/>
        <v>4</v>
      </c>
      <c r="L22" s="32" t="s">
        <v>50</v>
      </c>
      <c r="M22" s="32" t="s">
        <v>50</v>
      </c>
      <c r="N22" s="32">
        <f t="shared" si="3"/>
        <v>0</v>
      </c>
      <c r="O22" s="32">
        <f t="shared" si="4"/>
        <v>7</v>
      </c>
      <c r="P22" s="33">
        <f t="shared" si="5"/>
        <v>1.3671875</v>
      </c>
      <c r="Q22" s="32"/>
    </row>
    <row r="23" spans="1:17" x14ac:dyDescent="0.3">
      <c r="A23" s="4">
        <v>18</v>
      </c>
      <c r="B23" s="5" t="s">
        <v>21</v>
      </c>
      <c r="C23" s="32"/>
      <c r="D23" s="32"/>
      <c r="E23" s="32">
        <f t="shared" si="0"/>
        <v>0</v>
      </c>
      <c r="F23" s="32">
        <v>2</v>
      </c>
      <c r="G23" s="32">
        <v>1</v>
      </c>
      <c r="H23" s="32">
        <f t="shared" si="1"/>
        <v>3</v>
      </c>
      <c r="I23" s="32">
        <v>2</v>
      </c>
      <c r="J23" s="32"/>
      <c r="K23" s="32">
        <f t="shared" si="2"/>
        <v>2</v>
      </c>
      <c r="L23" s="32" t="s">
        <v>50</v>
      </c>
      <c r="M23" s="32" t="s">
        <v>50</v>
      </c>
      <c r="N23" s="32">
        <f t="shared" si="3"/>
        <v>0</v>
      </c>
      <c r="O23" s="32">
        <f t="shared" si="4"/>
        <v>5</v>
      </c>
      <c r="P23" s="33">
        <f t="shared" si="5"/>
        <v>0.9765625</v>
      </c>
      <c r="Q23" s="32"/>
    </row>
    <row r="24" spans="1:17" x14ac:dyDescent="0.3">
      <c r="A24" s="4">
        <v>19</v>
      </c>
      <c r="B24" s="5" t="s">
        <v>22</v>
      </c>
      <c r="C24" s="32"/>
      <c r="D24" s="32"/>
      <c r="E24" s="32">
        <f t="shared" si="0"/>
        <v>0</v>
      </c>
      <c r="F24" s="32"/>
      <c r="G24" s="32">
        <v>1</v>
      </c>
      <c r="H24" s="32">
        <f t="shared" si="1"/>
        <v>1</v>
      </c>
      <c r="I24" s="32">
        <v>1</v>
      </c>
      <c r="J24" s="32">
        <v>2</v>
      </c>
      <c r="K24" s="32">
        <f t="shared" si="2"/>
        <v>3</v>
      </c>
      <c r="L24" s="32" t="s">
        <v>50</v>
      </c>
      <c r="M24" s="32" t="s">
        <v>50</v>
      </c>
      <c r="N24" s="32">
        <f t="shared" si="3"/>
        <v>0</v>
      </c>
      <c r="O24" s="32">
        <f t="shared" si="4"/>
        <v>4</v>
      </c>
      <c r="P24" s="33">
        <f t="shared" si="5"/>
        <v>0.78125</v>
      </c>
      <c r="Q24" s="32"/>
    </row>
    <row r="25" spans="1:17" x14ac:dyDescent="0.3">
      <c r="A25" s="4">
        <v>20</v>
      </c>
      <c r="B25" s="5" t="s">
        <v>23</v>
      </c>
      <c r="C25" s="32"/>
      <c r="D25" s="32"/>
      <c r="E25" s="32">
        <f t="shared" si="0"/>
        <v>0</v>
      </c>
      <c r="F25" s="32"/>
      <c r="G25" s="32"/>
      <c r="H25" s="32">
        <f t="shared" si="1"/>
        <v>0</v>
      </c>
      <c r="I25" s="32"/>
      <c r="J25" s="32">
        <v>2</v>
      </c>
      <c r="K25" s="32">
        <f t="shared" si="2"/>
        <v>2</v>
      </c>
      <c r="L25" s="32" t="s">
        <v>50</v>
      </c>
      <c r="M25" s="32" t="s">
        <v>50</v>
      </c>
      <c r="N25" s="32">
        <f t="shared" si="3"/>
        <v>0</v>
      </c>
      <c r="O25" s="32">
        <f t="shared" si="4"/>
        <v>2</v>
      </c>
      <c r="P25" s="33">
        <f t="shared" si="5"/>
        <v>0.390625</v>
      </c>
      <c r="Q25" s="32"/>
    </row>
    <row r="26" spans="1:17" x14ac:dyDescent="0.3">
      <c r="A26" s="4">
        <v>21</v>
      </c>
      <c r="B26" s="5" t="s">
        <v>24</v>
      </c>
      <c r="C26" s="32"/>
      <c r="D26" s="32">
        <v>2</v>
      </c>
      <c r="E26" s="32">
        <f t="shared" si="0"/>
        <v>2</v>
      </c>
      <c r="F26" s="32">
        <v>1</v>
      </c>
      <c r="G26" s="32">
        <v>9</v>
      </c>
      <c r="H26" s="32">
        <f t="shared" si="1"/>
        <v>10</v>
      </c>
      <c r="I26" s="32">
        <v>2</v>
      </c>
      <c r="J26" s="32">
        <v>2</v>
      </c>
      <c r="K26" s="32">
        <f t="shared" si="2"/>
        <v>4</v>
      </c>
      <c r="L26" s="32" t="s">
        <v>50</v>
      </c>
      <c r="M26" s="32" t="s">
        <v>50</v>
      </c>
      <c r="N26" s="32">
        <f t="shared" si="3"/>
        <v>0</v>
      </c>
      <c r="O26" s="32">
        <f t="shared" si="4"/>
        <v>16</v>
      </c>
      <c r="P26" s="33">
        <f t="shared" si="5"/>
        <v>3.125</v>
      </c>
      <c r="Q26" s="32"/>
    </row>
    <row r="27" spans="1:17" x14ac:dyDescent="0.3">
      <c r="A27" s="4">
        <v>22</v>
      </c>
      <c r="B27" s="5" t="s">
        <v>25</v>
      </c>
      <c r="C27" s="32"/>
      <c r="D27" s="32"/>
      <c r="E27" s="32">
        <f t="shared" si="0"/>
        <v>0</v>
      </c>
      <c r="F27" s="32">
        <v>1</v>
      </c>
      <c r="G27" s="32">
        <v>1</v>
      </c>
      <c r="H27" s="32">
        <f t="shared" si="1"/>
        <v>2</v>
      </c>
      <c r="I27" s="32"/>
      <c r="J27" s="32">
        <v>3</v>
      </c>
      <c r="K27" s="32">
        <f t="shared" si="2"/>
        <v>3</v>
      </c>
      <c r="L27" s="32" t="s">
        <v>50</v>
      </c>
      <c r="M27" s="32" t="s">
        <v>50</v>
      </c>
      <c r="N27" s="32">
        <f t="shared" si="3"/>
        <v>0</v>
      </c>
      <c r="O27" s="32">
        <f t="shared" si="4"/>
        <v>5</v>
      </c>
      <c r="P27" s="33">
        <f t="shared" si="5"/>
        <v>0.9765625</v>
      </c>
      <c r="Q27" s="32"/>
    </row>
    <row r="28" spans="1:17" x14ac:dyDescent="0.3">
      <c r="A28" s="4">
        <v>23</v>
      </c>
      <c r="B28" s="5" t="s">
        <v>26</v>
      </c>
      <c r="C28" s="32"/>
      <c r="D28" s="32"/>
      <c r="E28" s="32">
        <f t="shared" si="0"/>
        <v>0</v>
      </c>
      <c r="F28" s="32"/>
      <c r="G28" s="32">
        <v>2</v>
      </c>
      <c r="H28" s="32">
        <f t="shared" si="1"/>
        <v>2</v>
      </c>
      <c r="I28" s="32">
        <v>2</v>
      </c>
      <c r="J28" s="32">
        <v>1</v>
      </c>
      <c r="K28" s="32">
        <f t="shared" si="2"/>
        <v>3</v>
      </c>
      <c r="L28" s="32" t="s">
        <v>50</v>
      </c>
      <c r="M28" s="32" t="s">
        <v>50</v>
      </c>
      <c r="N28" s="32">
        <f t="shared" si="3"/>
        <v>0</v>
      </c>
      <c r="O28" s="32">
        <f t="shared" si="4"/>
        <v>5</v>
      </c>
      <c r="P28" s="33">
        <f t="shared" si="5"/>
        <v>0.9765625</v>
      </c>
      <c r="Q28" s="32"/>
    </row>
    <row r="29" spans="1:17" x14ac:dyDescent="0.3">
      <c r="A29" s="4">
        <v>24</v>
      </c>
      <c r="B29" s="5" t="s">
        <v>27</v>
      </c>
      <c r="C29" s="32"/>
      <c r="D29" s="32"/>
      <c r="E29" s="32">
        <f t="shared" si="0"/>
        <v>0</v>
      </c>
      <c r="F29" s="32">
        <v>2</v>
      </c>
      <c r="G29" s="32">
        <v>2</v>
      </c>
      <c r="H29" s="32">
        <f t="shared" si="1"/>
        <v>4</v>
      </c>
      <c r="I29" s="32">
        <v>1</v>
      </c>
      <c r="J29" s="32">
        <v>2</v>
      </c>
      <c r="K29" s="32">
        <f t="shared" si="2"/>
        <v>3</v>
      </c>
      <c r="L29" s="32" t="s">
        <v>50</v>
      </c>
      <c r="M29" s="32" t="s">
        <v>50</v>
      </c>
      <c r="N29" s="32">
        <f t="shared" si="3"/>
        <v>0</v>
      </c>
      <c r="O29" s="32">
        <f t="shared" si="4"/>
        <v>7</v>
      </c>
      <c r="P29" s="33">
        <f t="shared" si="5"/>
        <v>1.3671875</v>
      </c>
      <c r="Q29" s="32"/>
    </row>
    <row r="30" spans="1:17" x14ac:dyDescent="0.3">
      <c r="A30" s="4">
        <v>25</v>
      </c>
      <c r="B30" s="5" t="s">
        <v>28</v>
      </c>
      <c r="C30" s="32"/>
      <c r="D30" s="32"/>
      <c r="E30" s="32">
        <f t="shared" si="0"/>
        <v>0</v>
      </c>
      <c r="F30" s="32"/>
      <c r="G30" s="32"/>
      <c r="H30" s="32">
        <f t="shared" si="1"/>
        <v>0</v>
      </c>
      <c r="I30" s="32">
        <v>1</v>
      </c>
      <c r="J30" s="32">
        <v>2</v>
      </c>
      <c r="K30" s="32">
        <f t="shared" si="2"/>
        <v>3</v>
      </c>
      <c r="L30" s="32" t="s">
        <v>50</v>
      </c>
      <c r="M30" s="32" t="s">
        <v>50</v>
      </c>
      <c r="N30" s="32">
        <f t="shared" si="3"/>
        <v>0</v>
      </c>
      <c r="O30" s="32">
        <f t="shared" si="4"/>
        <v>3</v>
      </c>
      <c r="P30" s="33">
        <f t="shared" si="5"/>
        <v>0.5859375</v>
      </c>
      <c r="Q30" s="32"/>
    </row>
    <row r="31" spans="1:17" x14ac:dyDescent="0.3">
      <c r="A31" s="4">
        <v>26</v>
      </c>
      <c r="B31" s="5" t="s">
        <v>29</v>
      </c>
      <c r="C31" s="32"/>
      <c r="D31" s="32">
        <v>1</v>
      </c>
      <c r="E31" s="32">
        <f t="shared" si="0"/>
        <v>1</v>
      </c>
      <c r="F31" s="32">
        <v>2</v>
      </c>
      <c r="G31" s="32">
        <v>17</v>
      </c>
      <c r="H31" s="32">
        <f t="shared" si="1"/>
        <v>19</v>
      </c>
      <c r="I31" s="32">
        <v>6</v>
      </c>
      <c r="J31" s="32">
        <v>2</v>
      </c>
      <c r="K31" s="32">
        <f t="shared" si="2"/>
        <v>8</v>
      </c>
      <c r="L31" s="32" t="s">
        <v>50</v>
      </c>
      <c r="M31" s="32" t="s">
        <v>50</v>
      </c>
      <c r="N31" s="32">
        <f t="shared" si="3"/>
        <v>0</v>
      </c>
      <c r="O31" s="32">
        <f t="shared" si="4"/>
        <v>28</v>
      </c>
      <c r="P31" s="33">
        <f t="shared" si="5"/>
        <v>5.46875</v>
      </c>
      <c r="Q31" s="32"/>
    </row>
    <row r="32" spans="1:17" x14ac:dyDescent="0.3">
      <c r="A32" s="4">
        <v>27</v>
      </c>
      <c r="B32" s="5" t="s">
        <v>30</v>
      </c>
      <c r="C32" s="32"/>
      <c r="D32" s="32">
        <v>1</v>
      </c>
      <c r="E32" s="32">
        <f t="shared" si="0"/>
        <v>1</v>
      </c>
      <c r="F32" s="32"/>
      <c r="G32" s="32">
        <v>1</v>
      </c>
      <c r="H32" s="32">
        <f t="shared" si="1"/>
        <v>1</v>
      </c>
      <c r="I32" s="32">
        <v>2</v>
      </c>
      <c r="J32" s="32">
        <v>2</v>
      </c>
      <c r="K32" s="32">
        <f t="shared" si="2"/>
        <v>4</v>
      </c>
      <c r="L32" s="32" t="s">
        <v>50</v>
      </c>
      <c r="M32" s="32" t="s">
        <v>50</v>
      </c>
      <c r="N32" s="32">
        <f t="shared" si="3"/>
        <v>0</v>
      </c>
      <c r="O32" s="32">
        <f t="shared" si="4"/>
        <v>6</v>
      </c>
      <c r="P32" s="33">
        <f t="shared" si="5"/>
        <v>1.171875</v>
      </c>
      <c r="Q32" s="32"/>
    </row>
    <row r="33" spans="1:17" x14ac:dyDescent="0.3">
      <c r="A33" s="4">
        <v>28</v>
      </c>
      <c r="B33" s="5" t="s">
        <v>31</v>
      </c>
      <c r="C33" s="32"/>
      <c r="D33" s="32"/>
      <c r="E33" s="32">
        <f t="shared" si="0"/>
        <v>0</v>
      </c>
      <c r="F33" s="32"/>
      <c r="G33" s="32"/>
      <c r="H33" s="32">
        <f t="shared" si="1"/>
        <v>0</v>
      </c>
      <c r="I33" s="32">
        <v>1</v>
      </c>
      <c r="J33" s="32">
        <v>2</v>
      </c>
      <c r="K33" s="32">
        <f t="shared" si="2"/>
        <v>3</v>
      </c>
      <c r="L33" s="32" t="s">
        <v>50</v>
      </c>
      <c r="M33" s="32" t="s">
        <v>50</v>
      </c>
      <c r="N33" s="32">
        <f t="shared" si="3"/>
        <v>0</v>
      </c>
      <c r="O33" s="32">
        <f t="shared" si="4"/>
        <v>3</v>
      </c>
      <c r="P33" s="33">
        <f t="shared" si="5"/>
        <v>0.5859375</v>
      </c>
      <c r="Q33" s="32"/>
    </row>
    <row r="34" spans="1:17" x14ac:dyDescent="0.3">
      <c r="A34" s="4">
        <v>29</v>
      </c>
      <c r="B34" s="5" t="s">
        <v>32</v>
      </c>
      <c r="C34" s="32"/>
      <c r="D34" s="32"/>
      <c r="E34" s="32">
        <f t="shared" si="0"/>
        <v>0</v>
      </c>
      <c r="F34" s="32">
        <v>1</v>
      </c>
      <c r="G34" s="32">
        <v>2</v>
      </c>
      <c r="H34" s="32">
        <f t="shared" si="1"/>
        <v>3</v>
      </c>
      <c r="I34" s="32"/>
      <c r="J34" s="32"/>
      <c r="K34" s="32">
        <f t="shared" si="2"/>
        <v>0</v>
      </c>
      <c r="L34" s="32" t="s">
        <v>50</v>
      </c>
      <c r="M34" s="32" t="s">
        <v>50</v>
      </c>
      <c r="N34" s="32">
        <f t="shared" si="3"/>
        <v>0</v>
      </c>
      <c r="O34" s="32">
        <f t="shared" si="4"/>
        <v>3</v>
      </c>
      <c r="P34" s="33">
        <f t="shared" si="5"/>
        <v>0.5859375</v>
      </c>
      <c r="Q34" s="32"/>
    </row>
    <row r="35" spans="1:17" x14ac:dyDescent="0.3">
      <c r="A35" s="4">
        <v>30</v>
      </c>
      <c r="B35" s="5" t="s">
        <v>33</v>
      </c>
      <c r="C35" s="32">
        <v>1</v>
      </c>
      <c r="D35" s="32">
        <v>5</v>
      </c>
      <c r="E35" s="32">
        <f t="shared" si="0"/>
        <v>6</v>
      </c>
      <c r="F35" s="32">
        <v>1</v>
      </c>
      <c r="G35" s="32">
        <v>11</v>
      </c>
      <c r="H35" s="32">
        <f t="shared" si="1"/>
        <v>12</v>
      </c>
      <c r="I35" s="32">
        <v>1</v>
      </c>
      <c r="J35" s="32">
        <v>10</v>
      </c>
      <c r="K35" s="32">
        <f t="shared" si="2"/>
        <v>11</v>
      </c>
      <c r="L35" s="32" t="s">
        <v>50</v>
      </c>
      <c r="M35" s="32" t="s">
        <v>50</v>
      </c>
      <c r="N35" s="32">
        <f t="shared" si="3"/>
        <v>0</v>
      </c>
      <c r="O35" s="32">
        <f t="shared" si="4"/>
        <v>29</v>
      </c>
      <c r="P35" s="33">
        <f t="shared" si="5"/>
        <v>5.6640625</v>
      </c>
      <c r="Q35" s="32"/>
    </row>
    <row r="36" spans="1:17" x14ac:dyDescent="0.3">
      <c r="A36" s="4">
        <v>31</v>
      </c>
      <c r="B36" s="5" t="s">
        <v>34</v>
      </c>
      <c r="C36" s="32"/>
      <c r="D36" s="32">
        <v>2</v>
      </c>
      <c r="E36" s="32">
        <f t="shared" si="0"/>
        <v>2</v>
      </c>
      <c r="F36" s="32"/>
      <c r="G36" s="32">
        <v>1</v>
      </c>
      <c r="H36" s="32">
        <f t="shared" si="1"/>
        <v>1</v>
      </c>
      <c r="I36" s="32"/>
      <c r="J36" s="32">
        <v>1</v>
      </c>
      <c r="K36" s="32">
        <f t="shared" si="2"/>
        <v>1</v>
      </c>
      <c r="L36" s="32" t="s">
        <v>50</v>
      </c>
      <c r="M36" s="32" t="s">
        <v>50</v>
      </c>
      <c r="N36" s="32">
        <f t="shared" si="3"/>
        <v>0</v>
      </c>
      <c r="O36" s="32">
        <f t="shared" si="4"/>
        <v>4</v>
      </c>
      <c r="P36" s="33">
        <f t="shared" si="5"/>
        <v>0.78125</v>
      </c>
      <c r="Q36" s="32"/>
    </row>
    <row r="37" spans="1:17" x14ac:dyDescent="0.3">
      <c r="A37" s="4">
        <v>32</v>
      </c>
      <c r="B37" s="5" t="s">
        <v>35</v>
      </c>
      <c r="C37" s="32"/>
      <c r="D37" s="32"/>
      <c r="E37" s="32">
        <f t="shared" si="0"/>
        <v>0</v>
      </c>
      <c r="F37" s="32">
        <v>6</v>
      </c>
      <c r="G37" s="32">
        <v>3</v>
      </c>
      <c r="H37" s="32">
        <f t="shared" si="1"/>
        <v>9</v>
      </c>
      <c r="I37" s="32">
        <v>10</v>
      </c>
      <c r="J37" s="32">
        <v>3</v>
      </c>
      <c r="K37" s="32">
        <f t="shared" si="2"/>
        <v>13</v>
      </c>
      <c r="L37" s="32" t="s">
        <v>50</v>
      </c>
      <c r="M37" s="32" t="s">
        <v>50</v>
      </c>
      <c r="N37" s="32">
        <f t="shared" si="3"/>
        <v>0</v>
      </c>
      <c r="O37" s="32">
        <f t="shared" si="4"/>
        <v>22</v>
      </c>
      <c r="P37" s="33">
        <f t="shared" si="5"/>
        <v>4.296875</v>
      </c>
      <c r="Q37" s="32"/>
    </row>
    <row r="38" spans="1:17" x14ac:dyDescent="0.3">
      <c r="A38" s="8" t="s">
        <v>4</v>
      </c>
      <c r="B38" s="8"/>
      <c r="C38" s="30">
        <f>SUM(C6:C37)</f>
        <v>23</v>
      </c>
      <c r="D38" s="30">
        <f t="shared" ref="D38:O38" si="6">SUM(D6:D37)</f>
        <v>41</v>
      </c>
      <c r="E38" s="30">
        <f t="shared" si="6"/>
        <v>64</v>
      </c>
      <c r="F38" s="30">
        <f t="shared" si="6"/>
        <v>79</v>
      </c>
      <c r="G38" s="30">
        <f t="shared" si="6"/>
        <v>132</v>
      </c>
      <c r="H38" s="30">
        <f t="shared" si="6"/>
        <v>211</v>
      </c>
      <c r="I38" s="30">
        <f t="shared" si="6"/>
        <v>84</v>
      </c>
      <c r="J38" s="30">
        <f t="shared" si="6"/>
        <v>153</v>
      </c>
      <c r="K38" s="30">
        <f t="shared" si="6"/>
        <v>237</v>
      </c>
      <c r="L38" s="30">
        <f t="shared" si="6"/>
        <v>0</v>
      </c>
      <c r="M38" s="30">
        <f t="shared" si="6"/>
        <v>0</v>
      </c>
      <c r="N38" s="30">
        <f t="shared" si="6"/>
        <v>0</v>
      </c>
      <c r="O38" s="30">
        <f>SUM(O6:O37)</f>
        <v>512</v>
      </c>
      <c r="P38" s="30">
        <f>SUM(P6:P37)</f>
        <v>100</v>
      </c>
      <c r="Q38" s="32"/>
    </row>
  </sheetData>
  <mergeCells count="11">
    <mergeCell ref="A38:B38"/>
    <mergeCell ref="Q3:Q5"/>
    <mergeCell ref="C3:N3"/>
    <mergeCell ref="A1:Q1"/>
    <mergeCell ref="A3:B5"/>
    <mergeCell ref="O3:O5"/>
    <mergeCell ref="P3:P5"/>
    <mergeCell ref="C4:E4"/>
    <mergeCell ref="F4:H4"/>
    <mergeCell ref="I4:K4"/>
    <mergeCell ref="L4:N4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horizontalDpi="300" verticalDpi="300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สรุป</vt:lpstr>
      <vt:lpstr>สายวิชาการ</vt:lpstr>
      <vt:lpstr>สายสนับสนุน</vt:lpstr>
      <vt:lpstr>สายวิชาการ!Print_Titles</vt:lpstr>
      <vt:lpstr>สายสนับสนุน!Print_Titles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VRU</cp:lastModifiedBy>
  <cp:lastPrinted>2017-09-26T10:35:48Z</cp:lastPrinted>
  <dcterms:created xsi:type="dcterms:W3CDTF">2017-09-25T02:33:27Z</dcterms:created>
  <dcterms:modified xsi:type="dcterms:W3CDTF">2017-09-26T10:44:07Z</dcterms:modified>
</cp:coreProperties>
</file>